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9420" windowHeight="6165" tabRatio="892" activeTab="2"/>
  </bookViews>
  <sheets>
    <sheet name="POPIS DEL - cesta" sheetId="1" r:id="rId1"/>
    <sheet name="most" sheetId="2" r:id="rId2"/>
    <sheet name="rekapitulacija" sheetId="3" r:id="rId3"/>
  </sheets>
  <definedNames>
    <definedName name="_xlnm.Print_Area" localSheetId="1">'most'!$A$1:$F$134</definedName>
    <definedName name="_xlnm.Print_Area" localSheetId="0">'POPIS DEL - cesta'!$A$1:$G$266</definedName>
    <definedName name="_xlnm.Print_Area" localSheetId="2">'rekapitulacija'!$A$1:$F$72</definedName>
  </definedNames>
  <calcPr fullCalcOnLoad="1"/>
</workbook>
</file>

<file path=xl/sharedStrings.xml><?xml version="1.0" encoding="utf-8"?>
<sst xmlns="http://schemas.openxmlformats.org/spreadsheetml/2006/main" count="520" uniqueCount="306">
  <si>
    <t>I.</t>
  </si>
  <si>
    <t>PRIPRAVLJALNA DELA</t>
  </si>
  <si>
    <t>1.1</t>
  </si>
  <si>
    <t>m</t>
  </si>
  <si>
    <t>kom</t>
  </si>
  <si>
    <t>1.3</t>
  </si>
  <si>
    <t>m2</t>
  </si>
  <si>
    <t xml:space="preserve"> </t>
  </si>
  <si>
    <t>II.</t>
  </si>
  <si>
    <t>SPODNJI USTROJ</t>
  </si>
  <si>
    <t>2.1</t>
  </si>
  <si>
    <t>m3</t>
  </si>
  <si>
    <t>PRIPRAVLJALNA DELA SKUPAJ</t>
  </si>
  <si>
    <t>SPODNJI USTROJ SKUPAJ</t>
  </si>
  <si>
    <t>III.</t>
  </si>
  <si>
    <t>ZGORNJI USTROJ</t>
  </si>
  <si>
    <t>3.1</t>
  </si>
  <si>
    <t>3.2</t>
  </si>
  <si>
    <t>IV.</t>
  </si>
  <si>
    <t>ZGORNJI USTROJ SKUPAJ</t>
  </si>
  <si>
    <t>ODVODNJAVANJE</t>
  </si>
  <si>
    <t>ODVODNJAVANJE SKUPAJ</t>
  </si>
  <si>
    <t>V.</t>
  </si>
  <si>
    <t>ZAKLJUČNA DELA</t>
  </si>
  <si>
    <t>SKUPAJ ZAKLJUČNA DELA</t>
  </si>
  <si>
    <t>SKUPAJ VSA DELA</t>
  </si>
  <si>
    <t>DDV</t>
  </si>
  <si>
    <t>SKUPAJ Z DDV</t>
  </si>
  <si>
    <t>VI.</t>
  </si>
  <si>
    <t>strojno planiranje z gredarjem in utrjevanje spodnjega ustroja po izkopu</t>
  </si>
  <si>
    <t>3.4</t>
  </si>
  <si>
    <t>DRENAŽA</t>
  </si>
  <si>
    <t xml:space="preserve">m </t>
  </si>
  <si>
    <t>DRENAŽA SKUPAJ</t>
  </si>
  <si>
    <t>čiščenje gradbene površine po gradbenih delih</t>
  </si>
  <si>
    <t>1.4</t>
  </si>
  <si>
    <t>2.2</t>
  </si>
  <si>
    <t>2.3</t>
  </si>
  <si>
    <t>zasip jarkov z izkopanim materialom in utrjevanje v plasteh po 20 cm</t>
  </si>
  <si>
    <t>1.5</t>
  </si>
  <si>
    <t>5.1</t>
  </si>
  <si>
    <t>5.3</t>
  </si>
  <si>
    <t>5.5</t>
  </si>
  <si>
    <t>1.6</t>
  </si>
  <si>
    <t>Označba vozišča za polovično zaporo prometa s postavitvijo predpisanih zapornic in prometnih znakov</t>
  </si>
  <si>
    <t>2.5</t>
  </si>
  <si>
    <t>1.7</t>
  </si>
  <si>
    <t>2.6</t>
  </si>
  <si>
    <t>2.8</t>
  </si>
  <si>
    <t>humoziranje brežin z deponiranim humosom ter dobava semen in zatravitev brežin</t>
  </si>
  <si>
    <t>ročni izkop zemljine III.ktg na območju inštalacijskih vodov z odmetom na rob jarka</t>
  </si>
  <si>
    <t>vgrajevanje peščeno-zemeljskega materiala  z utrjevanjem v plasteh po 30 cm do zbitosti na končnem sloju 40 Mpa - nasip; material od izkopa</t>
  </si>
  <si>
    <t>strojno ročni izkop (80/20%) v terenu III. Ktg, z odmetom materiala na rob jarka -    propusti, jaški ,cevi</t>
  </si>
  <si>
    <t>dosutje bankin v debelini 6 cm s finejšim gramoznim materialom, planiranje in utrjevanje v širini 0,50 m</t>
  </si>
  <si>
    <t>2.7</t>
  </si>
  <si>
    <t>ur</t>
  </si>
  <si>
    <t>4.1</t>
  </si>
  <si>
    <t>4.2</t>
  </si>
  <si>
    <t>4.5</t>
  </si>
  <si>
    <t>zakoličba podzemnih vodov in sodelovanje z upravljalcem komunalij</t>
  </si>
  <si>
    <t>strojni izkop zemljine II.ktg ob cestišču z nakladanjem in odvozom na gradbiščno deponijo.</t>
  </si>
  <si>
    <t xml:space="preserve">zakoličba osi plitve drenaže </t>
  </si>
  <si>
    <t xml:space="preserve">ročno planiranje izkopanega jarka za drenažo v širini 20 cm za plitvo drenažo  </t>
  </si>
  <si>
    <t>izdelava iztočne mulde z lomljenim kamnom  deb.do fi 20 cm, vgrajen v beton C16/20 v skupni debelini 30 cm in fugiranjem s cementno malto, širina mulde 60 cm.</t>
  </si>
  <si>
    <t>fi 100 mm</t>
  </si>
  <si>
    <t>1.8</t>
  </si>
  <si>
    <t>dobava in vgrajevanje drenažnega gramoza frakcij 8-32mm, 0,25 m3/m za plitvo drenažo</t>
  </si>
  <si>
    <t xml:space="preserve">rezanje asfalta debeline do 10 cm na prehodih in stikih staro novo </t>
  </si>
  <si>
    <t>strojno/ročni linijski (80/20%) izkop zemljine III ktg za plitvo drenažo  z nakladanjem in odvozom na trajno deponijo razdalje do 5 km</t>
  </si>
  <si>
    <t>izdelava kompletne iztočne glave kamen-beton za iztočno cev do fi 400 cm (Prepusti)</t>
  </si>
  <si>
    <t>2.4</t>
  </si>
  <si>
    <t xml:space="preserve">dobava in polaganje  PVC cevi  SN - CR 8  (za prometno obtežbo) na betonsko posteljico in peščenim zasutjem 20 cm nad cevjo, s pomožnimi deli in prevozi  </t>
  </si>
  <si>
    <t>5.2</t>
  </si>
  <si>
    <t>5.4</t>
  </si>
  <si>
    <t>5.6</t>
  </si>
  <si>
    <t>strojni izkop zemljine III.ktg z nakladanjem in odvozom  na trajno deponijo v oddaljenosti 5 km</t>
  </si>
  <si>
    <t>2.9</t>
  </si>
  <si>
    <t>nakladanje in odvoz odvečnega izkopanega materiala na trajno deponijo v oddaljenosti do 5 km</t>
  </si>
  <si>
    <t>dobava in postavitev prometnih znakov skupaj z drogom in izdelavo betonskega temelja in vsemi pomožnimi deli in prevozi</t>
  </si>
  <si>
    <t>VII.</t>
  </si>
  <si>
    <t>3.5</t>
  </si>
  <si>
    <t>4.4</t>
  </si>
  <si>
    <t>4.6</t>
  </si>
  <si>
    <t>4.7</t>
  </si>
  <si>
    <t xml:space="preserve">POPIS DEL </t>
  </si>
  <si>
    <t>3.3</t>
  </si>
  <si>
    <t>m'</t>
  </si>
  <si>
    <t>4.8</t>
  </si>
  <si>
    <t>4.9</t>
  </si>
  <si>
    <t>4.10</t>
  </si>
  <si>
    <t>cesta in priključki</t>
  </si>
  <si>
    <t>kpl</t>
  </si>
  <si>
    <t>strojni izkop zemljine III.ktg s premetom  na  mesto nasipa</t>
  </si>
  <si>
    <t>strojni izkop-pikiranje zemljine V.ktg z nakladanjem in odvozom na trajno deponijo v oddaljenosti 5 km</t>
  </si>
  <si>
    <t>1.9</t>
  </si>
  <si>
    <t>1.10</t>
  </si>
  <si>
    <t>PVC fi 400 mm (prečni prepusti)</t>
  </si>
  <si>
    <t>odstranitev panjev od fi 20 do fi 50 z strojnim izkopom, nakladanjem in z spravilom z gradbišča na razdalji do 5 km</t>
  </si>
  <si>
    <t>4.11</t>
  </si>
  <si>
    <t>dobava in polaganje betonskih kanalet na  mestu odprtih jarkov:  položene na podbeton, fuge zalite z cementnim betonom skupaj z pripravo podlage nakladanjem in prevozi</t>
  </si>
  <si>
    <t>4.12</t>
  </si>
  <si>
    <t>4.13</t>
  </si>
  <si>
    <t xml:space="preserve">dobava in polaganje drenažnega filca 300g/m2 pod tamponom na območju ilovnatega predela </t>
  </si>
  <si>
    <t>vpis v gradbeni dnevnik</t>
  </si>
  <si>
    <t>posek grmičevja in manjših dreves do  ∅ 10 cm z nakladanjem in z spravilom z gradbišča na razdalji do 5 km</t>
  </si>
  <si>
    <t>3.6</t>
  </si>
  <si>
    <t>dobava in vgrajevanje tamponskega prodca -drobljenec (deb 0-32) v skupni debelini  25 cm, strojno raztiranje tampona, planiranje do točnosti +/- 1 cm, valjanje in utrjevanje do zbitosti 100 MPa skupaj s prevozom - tampon v zbitem stanju. (odpornost proti drobljenju po metodi (LA) mora biti manjša od 30% pred oz po vgradnji)</t>
  </si>
  <si>
    <t xml:space="preserve">dobava in vgrajevanje tamponskega drobljenca(deb 0 - 150) v skupni debelini min. 35 cm, strojno raztiranje materiala, planiranje do točnosti +/- 3 cm, valjanje in utrjevanje do zbitosti 80 MPa skupaj s prevozom. </t>
  </si>
  <si>
    <t>7.1</t>
  </si>
  <si>
    <t>7.2</t>
  </si>
  <si>
    <r>
      <t>Zasip jarka z  izkopanim materialom</t>
    </r>
    <r>
      <rPr>
        <b/>
        <sz val="10"/>
        <rFont val="Arial CE"/>
        <family val="0"/>
      </rPr>
      <t xml:space="preserve"> </t>
    </r>
    <r>
      <rPr>
        <sz val="10"/>
        <rFont val="Arial CE"/>
        <family val="0"/>
      </rPr>
      <t xml:space="preserve">v slojih deb. 0,30 m ter komprimacija z lahkimi komprimacijskimi sredstvi do naravne zbitosti tal </t>
    </r>
  </si>
  <si>
    <t>nalaganje in odvoz odvečne zemljine od izkopa na trajno deponijo do 5km</t>
  </si>
  <si>
    <t>SKUPAJ ZAŠČITA KOMUNIKACIJSKIH VODOV</t>
  </si>
  <si>
    <t>8.1</t>
  </si>
  <si>
    <t>8.2</t>
  </si>
  <si>
    <t>8.3</t>
  </si>
  <si>
    <t>8.4</t>
  </si>
  <si>
    <t>strojno/ročni izkop (20/80%) v terenu III. Ktg, z odmetom materiala na rob jarka - jarek za zaščito in obnovo TK vodov, el. vodov, ….</t>
  </si>
  <si>
    <t>ZAŠČITA VODOV</t>
  </si>
  <si>
    <t>VIII.</t>
  </si>
  <si>
    <t>IX.</t>
  </si>
  <si>
    <t>3312(opozorilna smerna tabla)</t>
  </si>
  <si>
    <t>3312-2 (opozorilna smerna tabla)</t>
  </si>
  <si>
    <t>priključitev na obstoječi asfaltni odsek ceste</t>
  </si>
  <si>
    <t>rušenje obstoječih betonskih  jaškov z nakladanjem in spravilom na trajno deponijo razdalje do 5 km</t>
  </si>
  <si>
    <t>odstranitev oz frezanje obstoječega asfalta deb do 8 cm z odvozom na gradbiščno deponijo za kasnejšo izvedbo bankin…</t>
  </si>
  <si>
    <t>cestišče</t>
  </si>
  <si>
    <t>1.11</t>
  </si>
  <si>
    <t>strojni izkop zemljine IV.ktg z nakladanjem in odvozom  na mesto nasipa..</t>
  </si>
  <si>
    <t>cesta in priključki - dosip na priključkih zaradi nadvišanja</t>
  </si>
  <si>
    <t>3.7</t>
  </si>
  <si>
    <t>dobava in polaganje nosilne geomreže med tamponom v globini 15 cm na območju kjer je izvedena kamnita greda in peta.</t>
  </si>
  <si>
    <t>Položi se geo mreža iz polypropylena (PP)</t>
  </si>
  <si>
    <t>tip 40/40 Q1,</t>
  </si>
  <si>
    <t>gostota 200 g/m2,</t>
  </si>
  <si>
    <t>nosilnosti &gt;= 30/30 kN/m</t>
  </si>
  <si>
    <t>zakoličba osi globoke drenaže globine do 2 m</t>
  </si>
  <si>
    <t>strojno/ročni linijski (80/20%) izkop zemljine III ktg za globoko drenažo v globini do 2m  z nakladanjem in odvozom na trajno deponijo razdalje do 5 km</t>
  </si>
  <si>
    <t xml:space="preserve">ročno planiranje izkopanega jarka za drenažo v širini 40 cm za globoko drenažo  </t>
  </si>
  <si>
    <t>5.7</t>
  </si>
  <si>
    <t>globoka drenaža</t>
  </si>
  <si>
    <t>dobava in polaganje drenažnega filca 200g/m2 na mestu globoke drenaže-po obodu izkopa.</t>
  </si>
  <si>
    <t>dobava in vgrajevanje drenažnega gramoza frakcij 8-64mm, 20 cm nad drenažno cevjo - globoka drenaža</t>
  </si>
  <si>
    <t>dobava in vgrajevanje drenažnega gramoza frakcij 64-300mm, 20-150 cm nad drenažno cevjo - globoka drenaža</t>
  </si>
  <si>
    <t>5.8</t>
  </si>
  <si>
    <t>5.9</t>
  </si>
  <si>
    <t>5.10</t>
  </si>
  <si>
    <t>5.11</t>
  </si>
  <si>
    <t>5.12</t>
  </si>
  <si>
    <t>5.13</t>
  </si>
  <si>
    <t>5.14</t>
  </si>
  <si>
    <t>izdelava priključkov drenažnih cevi plitve drenaže na vtočne jaške</t>
  </si>
  <si>
    <t xml:space="preserve"> zaščita elektro vodov in vodovoda</t>
  </si>
  <si>
    <t>2.10</t>
  </si>
  <si>
    <t>TESARSKA DELA</t>
  </si>
  <si>
    <t>linijski opaž višine 15 cm(AB venec)</t>
  </si>
  <si>
    <t xml:space="preserve">SKUPAJ TESARSKA DELA </t>
  </si>
  <si>
    <t>kg</t>
  </si>
  <si>
    <t>ARMIRANOBETONSKA DELA SKUPAJ</t>
  </si>
  <si>
    <t xml:space="preserve"> 6.1</t>
  </si>
  <si>
    <t>9.1</t>
  </si>
  <si>
    <t>9.2</t>
  </si>
  <si>
    <t>9.3</t>
  </si>
  <si>
    <t>9.4</t>
  </si>
  <si>
    <t>9.5</t>
  </si>
  <si>
    <t>X.</t>
  </si>
  <si>
    <t>POPIS DEL</t>
  </si>
  <si>
    <t>E.MERE</t>
  </si>
  <si>
    <t>KOLIČ.</t>
  </si>
  <si>
    <t>ZNESEK</t>
  </si>
  <si>
    <t xml:space="preserve">  I.</t>
  </si>
  <si>
    <t>PREDDELA</t>
  </si>
  <si>
    <t>1.</t>
  </si>
  <si>
    <t>rušenje, nakladanje in odvoz AB plošče na trajno deponijo do razdalje 15,0 km</t>
  </si>
  <si>
    <t>2.</t>
  </si>
  <si>
    <t>rušenje, nakladanje in odvoz AB upornikov na trajno deponijo do razdalje 15,0 km</t>
  </si>
  <si>
    <t>3.</t>
  </si>
  <si>
    <t>postavitev gradbenih profilov in zakoličba mosta</t>
  </si>
  <si>
    <t>4.</t>
  </si>
  <si>
    <t>postavitev začasnega nadomestnega lesenega mosta skupaj z vsemi pomožnimi deli in prevozi</t>
  </si>
  <si>
    <t>SKUPAJ PREDDELA</t>
  </si>
  <si>
    <t>ZEMELJSKA  DELA</t>
  </si>
  <si>
    <t>Odkop zemljine za temelje opornikov in na mestih obloge brežine ter premet na stran za vgraditev po izvedbi mostu</t>
  </si>
  <si>
    <t xml:space="preserve">III. ktg.       </t>
  </si>
  <si>
    <t xml:space="preserve">IV.ktg.       </t>
  </si>
  <si>
    <t xml:space="preserve">V.ktg.       </t>
  </si>
  <si>
    <t>Zasip opornikov  z izkopanim materialom skupaj z nabijanjem</t>
  </si>
  <si>
    <t>SKUPAJ ZEMELJSKA DELA</t>
  </si>
  <si>
    <t>TESARSKA  DELA</t>
  </si>
  <si>
    <t>Dobava in izvedba dvostranskega opaža z razopaženjem in čiščenjem</t>
  </si>
  <si>
    <t>opaža  za :</t>
  </si>
  <si>
    <t>temelje opornikov</t>
  </si>
  <si>
    <t>opornike</t>
  </si>
  <si>
    <t xml:space="preserve">AB plošča </t>
  </si>
  <si>
    <t>AB rob višine 20 cm: ROBNIK PLOŠČE</t>
  </si>
  <si>
    <t>1 x fi 110 mm</t>
  </si>
  <si>
    <t>SKUPAJ TESARSKA DELA</t>
  </si>
  <si>
    <t>BETONERSKA IN AB DELA</t>
  </si>
  <si>
    <t>Dobava in vgradnja podbetona pod temelje podpornikov  debeline 10 cm, C 12/15</t>
  </si>
  <si>
    <t xml:space="preserve"> m3</t>
  </si>
  <si>
    <t>Dobava in vgradnja betona v temelje podpornikov  C 25/30</t>
  </si>
  <si>
    <t>Dobava in vgradnja betona v podpornike in robnik pomičnega ležišča  C 30/37</t>
  </si>
  <si>
    <t>5.</t>
  </si>
  <si>
    <t>Dobava in vgradnja betona v robnika 20/25, C 35/45</t>
  </si>
  <si>
    <t>6.</t>
  </si>
  <si>
    <t xml:space="preserve">dobava in vgradnja armatur mrež za vgradnjo v opornike, temelje in krila  </t>
  </si>
  <si>
    <t>R 335</t>
  </si>
  <si>
    <t>7.</t>
  </si>
  <si>
    <t>dobava krivljenje in vgradnja RA armatur z vgradnjo v AB ploščo in podpornik( po armaturnem načrtu)  nad fi 12.</t>
  </si>
  <si>
    <t>8.</t>
  </si>
  <si>
    <t>Dobava in vgradnja jahačev</t>
  </si>
  <si>
    <t>9.</t>
  </si>
  <si>
    <t>10.</t>
  </si>
  <si>
    <t>11.</t>
  </si>
  <si>
    <t>dobava PVC cev fi 8 cm za odcednice iz opornikov</t>
  </si>
  <si>
    <t>12.</t>
  </si>
  <si>
    <t>Izdelava izolacijskih premazov za AB ploščo z premazom ibitola in polaganjem vobitekta V3 s priklopi</t>
  </si>
  <si>
    <t>13.</t>
  </si>
  <si>
    <t>14.</t>
  </si>
  <si>
    <t>15.</t>
  </si>
  <si>
    <t>16.</t>
  </si>
  <si>
    <t>SKUPAJ BETONSKA IN AB DELA</t>
  </si>
  <si>
    <t>Dobava in vgradnja kovinske ograje, na obeh straneh mosta - navadna kovinska ograja iz krogelne cevi višine 1,1 m, zaščitena z temeljno in zaščitno barvo - identična ostalim mostnim ograjam na tem območju</t>
  </si>
  <si>
    <t>izdelava diletacije - elastični betumenski stik med AB ploščo in robnikom pomičnega ležišča</t>
  </si>
  <si>
    <t>Dobava in dosip humusa ter ozelenitev  brežin</t>
  </si>
  <si>
    <t>DRUGA DELA</t>
  </si>
  <si>
    <t>ZEMELJSKA DELA</t>
  </si>
  <si>
    <t>BETONSKA IN AB DELA</t>
  </si>
  <si>
    <t>nakladanje in odvoz viškov izkopa na trajno deponijo</t>
  </si>
  <si>
    <t>Dobava in izvedba enostranskega opaža z razopaženjem in čiščenjem, višina podpiranja do 1,5m</t>
  </si>
  <si>
    <t xml:space="preserve"> rob višine 50 cm: AB PLOŠČA + ROBNIK PLOŠČE </t>
  </si>
  <si>
    <t xml:space="preserve"> rob višine 30 cm: ROBNIK POMIČNEGA LEŽIŠČA</t>
  </si>
  <si>
    <t>dobava in montaža rezervne zaščitne cevi Mapitel fi 110 mm vstavljene v AB robnik mosta skupaj  z vsem pritrdilnim materialom in pomožnimi deli (za komunalne vode)</t>
  </si>
  <si>
    <t xml:space="preserve">Dobava in vgradnja betona v AB-ploščo debeline 30 cm,         C 35/45  </t>
  </si>
  <si>
    <t>R 503</t>
  </si>
  <si>
    <t>Q 424</t>
  </si>
  <si>
    <t>dobava in vgrajevanje jeklene pocinkane plošče 200/20 mm, L= 4,00 m sidrane v AB ploščo  (pomično ležišče)                                                            - ležišče za  AB ploščo</t>
  </si>
  <si>
    <t xml:space="preserve">dobava in vgrajevanje jeklene pocinkane plošče 350/20 mm, L= 4,00m sidrane v AB podpornik - ležišče </t>
  </si>
  <si>
    <t>Dobava in izvedba enostranskega opaža z razopaženjem in čiščenjem</t>
  </si>
  <si>
    <t xml:space="preserve">krila (kamen/beton): </t>
  </si>
  <si>
    <t>dobava in vgrajevanje  oz zidanje kamnitega sklopa iz kamnov  prereza od fi 30 do  50 cm skupaj z fugiranjem stikov in izvedbo poglobljenih fug ter vsemi pomožnimi deli in prevozi</t>
  </si>
  <si>
    <t xml:space="preserve"> - podporna krila kamen/beton : višina - do 3,00 m</t>
  </si>
  <si>
    <t>dobava in polaganje lomljenca debeline 30 - 80 cm v beton z postopnim povečevanjem velikosti kamna od vrha proti dnom, ter izvedba poglobljenih fug tako, da se fuge zapolnijo z glinenim materialom in zemljino</t>
  </si>
  <si>
    <t>Dobava in suha vgraditev zloženega lomljenca dimenzije od 30 do 50 cm na dno potoka. Razporeditev kamnov, ki tvorijo prelivno polje, mora biti takšno, da kamni niso položeni tik eden ob drugem. Med posameznimi kamni morajo biti  manjše višinske razlike in širina rež za prehod rib mora biti med 0,2 in 0.4 m</t>
  </si>
  <si>
    <t>razširitev dna struge potoka</t>
  </si>
  <si>
    <t xml:space="preserve">KAMNITI PRAG </t>
  </si>
  <si>
    <t>dobava in polaganjem lomljenca debeline 30 - 50 cm v  beton zaradi preprečitve izpodjedanja temeljev mostu.
Med posameznimi kamni (lomljenec) so manjše višinske razlike, ki omogočajo prosti prehod vodnih organizmov.</t>
  </si>
  <si>
    <t>geološki nadzor; sodelovanje z geologom-geomehanikom</t>
  </si>
  <si>
    <t>REKAPITULACIJA</t>
  </si>
  <si>
    <t>SKUPNA REKAPITULACIJA</t>
  </si>
  <si>
    <t>ZAŠČITA KOMUNIKACIJSKIH VODOV ( VODOVOD in ELEKTRO vodi)</t>
  </si>
  <si>
    <t>dobava in polaganje trdostenskih drenažnih cevi skupaj s PP POLST politlak folijo in izdelavo betonske mulde širine 20 cm in debeline 8 cm iz C 12/15</t>
  </si>
  <si>
    <t>dobava in polaganje trdostenskih drenažnih cevi  fi 160 mm skupaj z izdelavo betonske mulde širine 40 cm in debeline 8 cm iz C 12/15</t>
  </si>
  <si>
    <t>TUJE STORITVE</t>
  </si>
  <si>
    <t>rušenje obstoječih betonskih cevnih prepustov do fi 80 cm z nakladanjem in spravilom na trajno deponijo razdalje do 5 km</t>
  </si>
  <si>
    <t>odstranitev obstoječe JVO ograje in odvoz na  gradbiščno deponijo, za kasnejšo ponovno vgradnjo na isto mesto.</t>
  </si>
  <si>
    <t xml:space="preserve">dobava in vgrajevanje asfaltne mulde v debelini 5+3 cm in širine 0.5 m- povozna mulda                      - AC 11 surf B 70/100 A3 - 3cm                                - AC 22 base B 70/100 A3 - 5cm                         </t>
  </si>
  <si>
    <t xml:space="preserve">dobava in vgrajevanje asfalta 5+3                             - AC 11 surf B 70/100 A3 - 3cm                                - AC 22 base B 70/100 A3 - 5cm                                    </t>
  </si>
  <si>
    <t>na mestu ilovnatega terena ali vidnih izvirov vode</t>
  </si>
  <si>
    <t>opaževanje in razopaževanje venca višine 15 - 25 cm na vrhu odprtih vtokov in iztokov ter podpornih zidov</t>
  </si>
  <si>
    <t>izdelava kamnite grede : dobava skal premera 20 - 50 cm z vtisom v spodnji ustroj ter zasutje z gruščem 0 - 150 mm (60%skal in 40% nasutja) skupaj z planiranjem, utrjevanjem in prevozom  na mestu močvirnato-ilovnatega področja.</t>
  </si>
  <si>
    <t>(po potrditvi geologa)</t>
  </si>
  <si>
    <t xml:space="preserve">dobava in polaganje PVC cevi fi 110 mm SN 8 fi 110 mm (vzdolžno prerezana - za vstavitev vodov in cev mehansko zaščititi s 5 cm plastjo betona tipa C8/10) skupaj z pomožnimi deli in prevozi.  </t>
  </si>
  <si>
    <t>Izvedba  projektantskega nadzora</t>
  </si>
  <si>
    <t>10.1</t>
  </si>
  <si>
    <t>0,5% vrednosti</t>
  </si>
  <si>
    <t>%</t>
  </si>
  <si>
    <t>10.2</t>
  </si>
  <si>
    <t xml:space="preserve">geomehanski nadzor ob izgradnji  </t>
  </si>
  <si>
    <t>SKUPAJ TUJE STORITVE</t>
  </si>
  <si>
    <t>oblikovanje in utrjevanje odprtih jarkov za odvodnjavanje met. Vode iz zaledja in ceste skupaj z vsemi zemeljskimi deli.</t>
  </si>
  <si>
    <t>2.11</t>
  </si>
  <si>
    <t>globina 1m</t>
  </si>
  <si>
    <r>
      <t xml:space="preserve">dobava in izdelava komplet  revizijskih jaškov iz betonskih cevi dimenzij fi 800 mm, z betonskim pokrovom in vtokom pod pokrovom vključno z izdelavo zavarovanja brežine z kamnom v betonu(kjer je to potrebno) , izvedba priklopa cevi do fi 500 mm in vsem pomožnim materialom, </t>
    </r>
    <r>
      <rPr>
        <b/>
        <sz val="10"/>
        <rFont val="Arial CE"/>
        <family val="0"/>
      </rPr>
      <t>globina jaška 2,0 m</t>
    </r>
    <r>
      <rPr>
        <sz val="10"/>
        <rFont val="Arial CE"/>
        <family val="0"/>
      </rPr>
      <t xml:space="preserve"> in pripravo betonske posteljice, komplet z prevozi in pomožnimi deli</t>
    </r>
  </si>
  <si>
    <r>
      <t xml:space="preserve">izdelava AB vtočnih jaškov dimenzij 60/60 + AB pokrov, debelina stene je  20 cm,beton  C25/30, armaturna mreža Q196, z oblikovanjem dna jaška  in z izdelavo zavarovanja brežine z kamnom v betonu(kjer je potrebno) in z betonskim pokrovom za težo 15 t, izvedba priklopa iz mulde in priklopa cevi  fi 40 cm z vsemi zemeljskimi deli.                                                               </t>
    </r>
    <r>
      <rPr>
        <b/>
        <sz val="10"/>
        <rFont val="Arial CE"/>
        <family val="0"/>
      </rPr>
      <t xml:space="preserve">Globina jaška do 1,0 m. </t>
    </r>
  </si>
  <si>
    <r>
      <t xml:space="preserve">dobava in izdelava komplet  revizijskih jaškov iz betonskih cevi dimenzij fi 600 mm, z betonskim pokrovom in vtokom pod pokrovom vključno z izdelavo zavarovanja brežine z kamnom v betonu(kjer je to potrebno) , izvedba priklopa cevi do fi 400 mm in vsem pomožnim materialom, </t>
    </r>
    <r>
      <rPr>
        <b/>
        <sz val="10"/>
        <rFont val="Arial CE"/>
        <family val="0"/>
      </rPr>
      <t>globina jaška 1,0 m</t>
    </r>
    <r>
      <rPr>
        <sz val="10"/>
        <rFont val="Arial CE"/>
        <family val="0"/>
      </rPr>
      <t xml:space="preserve"> in pripravo betonske posteljice, komplet z prevozi in pomožnimi deli</t>
    </r>
  </si>
  <si>
    <t>betonska cev fi 60 cm (prečni prepusti)</t>
  </si>
  <si>
    <t>betonska cev fi 80 cm (prečni prepusti)</t>
  </si>
  <si>
    <t>4.14</t>
  </si>
  <si>
    <t xml:space="preserve">ARMIRANO BETONSKA DELA </t>
  </si>
  <si>
    <t>zakoličba cestnih elementov in višine nivelete ceste na terenu</t>
  </si>
  <si>
    <t xml:space="preserve"> L= 2015 m </t>
  </si>
  <si>
    <t>izdelava priključkov drenažne cevi globoke drenaže na vtočne jaške</t>
  </si>
  <si>
    <t>dobava in vgrajevanje betona C 25/30 v AB venec  odprtih vtokov in iztokov skupaj z prevozom.</t>
  </si>
  <si>
    <t>izdelava kamnite podporne in oporne pete (podporni kamnomet) : dobava skal premera 30 - 80 cm, zidanje na strani nasipne brežine skupaj  z zalivanjem z cementno malto, s pripravo  podlage, utrjevanjem in prevozom  na mestu nestabilnih brežin.(po potrditvi geologa)</t>
  </si>
  <si>
    <t xml:space="preserve">dobava in vgrajevanje jeklene cestne ograje višine 75 cm z vijačenjem v AB venec z vsemi pomožnimi deli skupaj z poševnimi zaključnicami  </t>
  </si>
  <si>
    <t>dobava in vgrajevanje jeklene cestne ograje višine 75 cm z zabijanjem v teren z vsemi pomožnimi deli skupaj z poševnimi zaključnicami.</t>
  </si>
  <si>
    <t>betonska cev fi 100 cm (prečni prepusti)</t>
  </si>
  <si>
    <t>priključitev globoke drenaže</t>
  </si>
  <si>
    <t>dobava in izdelava  odprtih vtokov kamen/ beton, z vsemi zemeljskimi deli in zasipom ( 4 kom)</t>
  </si>
  <si>
    <t>dobava in izdelava odprtih iztokov kamen/ beton, z vsemi zemeljskimi deli in zasipom ( 4 kom)</t>
  </si>
  <si>
    <t>preplastitev cesta Šumel (Koprivna) - Mejni prehod Luže</t>
  </si>
  <si>
    <t xml:space="preserve">MOST </t>
  </si>
  <si>
    <t xml:space="preserve"> - IZGRADNJA MOSTU ČEZ POTOK KOPRIVNA</t>
  </si>
  <si>
    <t>MOST ČEZ POTOK KOPRIVNA</t>
  </si>
  <si>
    <t>proti erozijska zaščita brežine nad podpornimi zidovi:  priprava podlage z nanosom humosa in semen ter pritrjevanje zaščitne kokosove mreže ploščinske mase večje od 700 g/m2 in nosilnosti - pretržne sile večje od 20 kN/m2  s pritrjevanjem in vsemi pomožnimi deli  ter prevozi.</t>
  </si>
  <si>
    <t>9.6</t>
  </si>
  <si>
    <t>strojni izkop zemljine IV.ktg z nakladanjem in odvozom na trajno deponijo v oddaljenosti 5 km</t>
  </si>
  <si>
    <t xml:space="preserve"> cesta, podporna peta, brežina ob cesti</t>
  </si>
  <si>
    <t xml:space="preserve"> cesta,  podporna peta, brežina ob cesti</t>
  </si>
  <si>
    <t>elektro vodi</t>
  </si>
  <si>
    <t>vodovod</t>
  </si>
  <si>
    <t>TK vodi</t>
  </si>
  <si>
    <t xml:space="preserve">dobava in polaganje betonskih cevi na betonsko posteljico in polno obbetonirane z betonom C16/20,skupaj z  pomožnimi deli in prevozi  </t>
  </si>
  <si>
    <t>rezkanje obstoječega asfalta  debeline 3 cm, širine 20 cm, z nakladanjem in odvozom na trajno deponijo na razdalji do 5 km - za izdelavo stika staro novo</t>
  </si>
  <si>
    <t>1.12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</si>
</sst>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quot;SIT&quot;"/>
    <numFmt numFmtId="173" formatCode="#,##0.00\ _S_I_T"/>
    <numFmt numFmtId="174" formatCode="#,##0.00\ [$€-1]"/>
    <numFmt numFmtId="175" formatCode="&quot;True&quot;;&quot;True&quot;;&quot;False&quot;"/>
    <numFmt numFmtId="176" formatCode="&quot;On&quot;;&quot;On&quot;;&quot;Off&quot;"/>
    <numFmt numFmtId="177" formatCode="[$€-2]\ #,##0.00_);[Red]\([$€-2]\ #,##0.00\)"/>
    <numFmt numFmtId="178" formatCode="[$-424]d\.\ mmmm\ yyyy"/>
    <numFmt numFmtId="179" formatCode="#,##0.00\ &quot;€&quot;"/>
    <numFmt numFmtId="180" formatCode="_-* #,##0.00\ [$€-424]_-;\-* #,##0.00\ [$€-424]_-;_-* &quot;-&quot;??\ [$€-424]_-;_-@_-"/>
    <numFmt numFmtId="181" formatCode="#,##0.0"/>
  </numFmts>
  <fonts count="47">
    <font>
      <sz val="10"/>
      <name val="Arial CE"/>
      <family val="0"/>
    </font>
    <font>
      <b/>
      <sz val="14"/>
      <name val="Arial CE"/>
      <family val="2"/>
    </font>
    <font>
      <b/>
      <sz val="12"/>
      <name val="Arial CE"/>
      <family val="2"/>
    </font>
    <font>
      <b/>
      <sz val="10"/>
      <name val="Arial CE"/>
      <family val="2"/>
    </font>
    <font>
      <sz val="12"/>
      <name val="Arial CE"/>
      <family val="2"/>
    </font>
    <font>
      <u val="single"/>
      <sz val="10"/>
      <color indexed="12"/>
      <name val="Arial CE"/>
      <family val="0"/>
    </font>
    <font>
      <u val="single"/>
      <sz val="10"/>
      <color indexed="36"/>
      <name val="Arial CE"/>
      <family val="0"/>
    </font>
    <font>
      <b/>
      <sz val="16"/>
      <name val="Arial CE"/>
      <family val="2"/>
    </font>
    <font>
      <sz val="14"/>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8"/>
      <name val="Arial CE"/>
      <family val="0"/>
    </font>
    <font>
      <sz val="10"/>
      <color indexed="55"/>
      <name val="Arial CE"/>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1"/>
      <name val="Arial CE"/>
      <family val="0"/>
    </font>
    <font>
      <sz val="10"/>
      <color theme="0" tint="-0.24997000396251678"/>
      <name val="Arial CE"/>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5" fillId="0" borderId="0" applyNumberFormat="0" applyFill="0" applyBorder="0" applyAlignment="0" applyProtection="0"/>
    <xf numFmtId="0" fontId="31" fillId="21" borderId="1" applyNumberFormat="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0" fillId="0" borderId="0">
      <alignment/>
      <protection/>
    </xf>
    <xf numFmtId="0" fontId="36" fillId="22"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9" fillId="0" borderId="6" applyNumberFormat="0" applyFill="0" applyAlignment="0" applyProtection="0"/>
    <xf numFmtId="0" fontId="40" fillId="30" borderId="7" applyNumberFormat="0" applyAlignment="0" applyProtection="0"/>
    <xf numFmtId="0" fontId="41" fillId="21" borderId="8" applyNumberFormat="0" applyAlignment="0" applyProtection="0"/>
    <xf numFmtId="0" fontId="42"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8" applyNumberFormat="0" applyAlignment="0" applyProtection="0"/>
    <xf numFmtId="0" fontId="44" fillId="0" borderId="9" applyNumberFormat="0" applyFill="0" applyAlignment="0" applyProtection="0"/>
  </cellStyleXfs>
  <cellXfs count="97">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right"/>
    </xf>
    <xf numFmtId="0" fontId="2" fillId="0" borderId="0" xfId="0" applyFont="1" applyAlignment="1">
      <alignment horizontal="right"/>
    </xf>
    <xf numFmtId="0" fontId="0" fillId="0" borderId="0" xfId="0" applyAlignment="1">
      <alignment vertical="top" wrapText="1"/>
    </xf>
    <xf numFmtId="0" fontId="3" fillId="0" borderId="0" xfId="0" applyFont="1" applyAlignment="1">
      <alignment vertical="top" wrapText="1"/>
    </xf>
    <xf numFmtId="0" fontId="0" fillId="0" borderId="10" xfId="0" applyBorder="1" applyAlignment="1">
      <alignment/>
    </xf>
    <xf numFmtId="0" fontId="2" fillId="0" borderId="0" xfId="0" applyFont="1" applyAlignment="1">
      <alignment vertical="top" wrapText="1"/>
    </xf>
    <xf numFmtId="0" fontId="2" fillId="0" borderId="11" xfId="0" applyFont="1" applyBorder="1" applyAlignment="1">
      <alignment/>
    </xf>
    <xf numFmtId="0" fontId="4" fillId="0" borderId="0" xfId="0" applyFont="1" applyAlignment="1">
      <alignment horizontal="right"/>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xf>
    <xf numFmtId="10" fontId="4" fillId="0" borderId="0" xfId="0" applyNumberFormat="1" applyFont="1" applyAlignment="1">
      <alignment/>
    </xf>
    <xf numFmtId="174" fontId="0" fillId="0" borderId="0" xfId="0" applyNumberFormat="1" applyAlignment="1">
      <alignment/>
    </xf>
    <xf numFmtId="174" fontId="0" fillId="0" borderId="10" xfId="0" applyNumberFormat="1" applyBorder="1" applyAlignment="1">
      <alignment/>
    </xf>
    <xf numFmtId="174" fontId="2" fillId="0" borderId="0" xfId="0" applyNumberFormat="1" applyFont="1" applyAlignment="1">
      <alignment/>
    </xf>
    <xf numFmtId="174" fontId="4" fillId="0" borderId="0" xfId="0" applyNumberFormat="1" applyFont="1" applyAlignment="1">
      <alignment/>
    </xf>
    <xf numFmtId="174" fontId="2" fillId="0" borderId="11" xfId="0" applyNumberFormat="1" applyFont="1" applyBorder="1" applyAlignment="1">
      <alignment/>
    </xf>
    <xf numFmtId="0" fontId="4" fillId="0" borderId="10" xfId="0" applyFont="1" applyBorder="1" applyAlignment="1">
      <alignment/>
    </xf>
    <xf numFmtId="49" fontId="2" fillId="0" borderId="0" xfId="0" applyNumberFormat="1" applyFont="1" applyAlignment="1">
      <alignment vertical="top"/>
    </xf>
    <xf numFmtId="0" fontId="3" fillId="0" borderId="12" xfId="0" applyFont="1" applyBorder="1" applyAlignment="1">
      <alignment vertical="top" wrapText="1"/>
    </xf>
    <xf numFmtId="0" fontId="0" fillId="0" borderId="12" xfId="0" applyBorder="1" applyAlignment="1">
      <alignment horizontal="right"/>
    </xf>
    <xf numFmtId="0" fontId="0" fillId="0" borderId="0" xfId="0" applyAlignment="1">
      <alignment horizontal="center"/>
    </xf>
    <xf numFmtId="4" fontId="0" fillId="0" borderId="0" xfId="0" applyNumberFormat="1" applyAlignment="1">
      <alignment horizontal="center"/>
    </xf>
    <xf numFmtId="174" fontId="0" fillId="0" borderId="0" xfId="0" applyNumberFormat="1" applyAlignment="1">
      <alignment horizontal="center"/>
    </xf>
    <xf numFmtId="4" fontId="0" fillId="0" borderId="12" xfId="0" applyNumberFormat="1" applyBorder="1" applyAlignment="1">
      <alignment horizontal="center"/>
    </xf>
    <xf numFmtId="2" fontId="0" fillId="0" borderId="0" xfId="0" applyNumberFormat="1" applyAlignment="1">
      <alignment horizontal="center"/>
    </xf>
    <xf numFmtId="4" fontId="3" fillId="0" borderId="12" xfId="0" applyNumberFormat="1" applyFont="1" applyBorder="1" applyAlignment="1">
      <alignment horizontal="center"/>
    </xf>
    <xf numFmtId="4" fontId="45" fillId="0" borderId="0" xfId="0" applyNumberFormat="1" applyFont="1" applyAlignment="1">
      <alignment horizontal="center"/>
    </xf>
    <xf numFmtId="0" fontId="2" fillId="0" borderId="12" xfId="0" applyFont="1" applyBorder="1" applyAlignment="1">
      <alignment horizontal="right"/>
    </xf>
    <xf numFmtId="49" fontId="0" fillId="0" borderId="0" xfId="0" applyNumberFormat="1" applyAlignment="1">
      <alignment horizontal="right" vertical="top"/>
    </xf>
    <xf numFmtId="49" fontId="2" fillId="0" borderId="0" xfId="0" applyNumberFormat="1" applyFont="1" applyAlignment="1">
      <alignment horizontal="right" vertical="top"/>
    </xf>
    <xf numFmtId="49" fontId="2" fillId="0" borderId="0" xfId="0" applyNumberFormat="1" applyFont="1" applyAlignment="1">
      <alignment horizontal="right" vertical="top"/>
    </xf>
    <xf numFmtId="49" fontId="0" fillId="0" borderId="12" xfId="0" applyNumberFormat="1" applyBorder="1" applyAlignment="1">
      <alignment horizontal="right" vertical="top"/>
    </xf>
    <xf numFmtId="49" fontId="2" fillId="0" borderId="0" xfId="0" applyNumberFormat="1" applyFont="1" applyAlignment="1">
      <alignment horizontal="left" vertical="top"/>
    </xf>
    <xf numFmtId="2" fontId="0" fillId="0" borderId="12" xfId="0" applyNumberFormat="1" applyBorder="1" applyAlignment="1">
      <alignment horizontal="center"/>
    </xf>
    <xf numFmtId="0" fontId="0" fillId="0" borderId="0" xfId="0" applyFont="1" applyAlignment="1">
      <alignment vertical="top" wrapText="1"/>
    </xf>
    <xf numFmtId="49" fontId="0" fillId="0" borderId="0" xfId="0" applyNumberFormat="1" applyFont="1" applyAlignment="1">
      <alignment horizontal="right" vertical="top"/>
    </xf>
    <xf numFmtId="4" fontId="3" fillId="0" borderId="0" xfId="0" applyNumberFormat="1" applyFont="1" applyAlignment="1">
      <alignment horizontal="center"/>
    </xf>
    <xf numFmtId="0" fontId="0" fillId="0" borderId="12" xfId="0" applyBorder="1" applyAlignment="1">
      <alignment horizontal="center"/>
    </xf>
    <xf numFmtId="49" fontId="0" fillId="0" borderId="0" xfId="0" applyNumberFormat="1" applyAlignment="1">
      <alignment wrapText="1"/>
    </xf>
    <xf numFmtId="49" fontId="1" fillId="0" borderId="0" xfId="0" applyNumberFormat="1" applyFont="1" applyAlignment="1">
      <alignment horizontal="left" vertical="top"/>
    </xf>
    <xf numFmtId="49" fontId="7" fillId="0" borderId="0" xfId="0" applyNumberFormat="1" applyFont="1" applyAlignment="1">
      <alignment horizontal="left" vertical="top"/>
    </xf>
    <xf numFmtId="174" fontId="3" fillId="0" borderId="12" xfId="0" applyNumberFormat="1" applyFont="1" applyBorder="1" applyAlignment="1">
      <alignment horizontal="center"/>
    </xf>
    <xf numFmtId="0" fontId="2" fillId="0" borderId="0" xfId="0" applyFont="1" applyAlignment="1">
      <alignment horizontal="center" vertical="top" wrapText="1"/>
    </xf>
    <xf numFmtId="49" fontId="0" fillId="0" borderId="0" xfId="0" applyNumberFormat="1" applyAlignment="1">
      <alignment horizontal="center" wrapText="1"/>
    </xf>
    <xf numFmtId="179" fontId="3" fillId="0" borderId="12" xfId="0" applyNumberFormat="1" applyFont="1" applyBorder="1" applyAlignment="1">
      <alignment horizontal="center"/>
    </xf>
    <xf numFmtId="2" fontId="4" fillId="0" borderId="0" xfId="0" applyNumberFormat="1" applyFont="1" applyAlignment="1">
      <alignment horizontal="center"/>
    </xf>
    <xf numFmtId="4" fontId="4" fillId="0" borderId="0" xfId="0" applyNumberFormat="1" applyFont="1" applyAlignment="1">
      <alignment horizontal="center"/>
    </xf>
    <xf numFmtId="0" fontId="4" fillId="0" borderId="0" xfId="0" applyFont="1" applyAlignment="1">
      <alignment horizontal="center"/>
    </xf>
    <xf numFmtId="0" fontId="2" fillId="0" borderId="0" xfId="0" applyFont="1" applyAlignment="1">
      <alignment horizontal="left" vertical="top"/>
    </xf>
    <xf numFmtId="49" fontId="3" fillId="0" borderId="12" xfId="0" applyNumberFormat="1" applyFont="1" applyBorder="1" applyAlignment="1">
      <alignment wrapText="1"/>
    </xf>
    <xf numFmtId="0" fontId="0" fillId="0" borderId="0" xfId="0" applyAlignment="1">
      <alignment horizontal="right" vertical="top"/>
    </xf>
    <xf numFmtId="174" fontId="0" fillId="0" borderId="0" xfId="58" applyNumberFormat="1" applyFont="1" applyAlignment="1">
      <alignment horizontal="center"/>
    </xf>
    <xf numFmtId="49" fontId="1" fillId="0" borderId="0" xfId="0" applyNumberFormat="1" applyFont="1" applyAlignment="1">
      <alignment vertical="top" wrapText="1"/>
    </xf>
    <xf numFmtId="0" fontId="0" fillId="0" borderId="0" xfId="0" applyAlignment="1">
      <alignment vertical="top"/>
    </xf>
    <xf numFmtId="49" fontId="3" fillId="0" borderId="0" xfId="0" applyNumberFormat="1" applyFont="1" applyAlignment="1">
      <alignment wrapText="1"/>
    </xf>
    <xf numFmtId="0" fontId="3" fillId="0" borderId="0" xfId="0" applyFont="1" applyAlignment="1">
      <alignment horizontal="right" vertical="top"/>
    </xf>
    <xf numFmtId="0" fontId="3" fillId="0" borderId="12" xfId="0" applyFont="1" applyBorder="1" applyAlignment="1">
      <alignment horizontal="center"/>
    </xf>
    <xf numFmtId="174" fontId="3" fillId="0" borderId="12" xfId="58" applyNumberFormat="1" applyFont="1" applyBorder="1" applyAlignment="1">
      <alignment horizontal="center"/>
    </xf>
    <xf numFmtId="0" fontId="3" fillId="0" borderId="0" xfId="0" applyFont="1" applyAlignment="1">
      <alignment horizontal="center"/>
    </xf>
    <xf numFmtId="174" fontId="3" fillId="0" borderId="0" xfId="58" applyNumberFormat="1" applyFont="1" applyAlignment="1">
      <alignment horizontal="center"/>
    </xf>
    <xf numFmtId="0" fontId="3" fillId="0" borderId="0" xfId="0" applyFont="1" applyAlignment="1">
      <alignment vertical="top"/>
    </xf>
    <xf numFmtId="0" fontId="0" fillId="0" borderId="0" xfId="0" applyAlignment="1">
      <alignment wrapText="1"/>
    </xf>
    <xf numFmtId="0" fontId="0" fillId="0" borderId="0" xfId="0" applyAlignment="1">
      <alignment horizontal="left" wrapText="1"/>
    </xf>
    <xf numFmtId="49" fontId="0" fillId="0" borderId="0" xfId="0" applyNumberFormat="1" applyAlignment="1">
      <alignment vertical="top" wrapText="1"/>
    </xf>
    <xf numFmtId="2" fontId="3" fillId="0" borderId="12" xfId="0" applyNumberFormat="1" applyFont="1" applyBorder="1" applyAlignment="1">
      <alignment horizontal="center"/>
    </xf>
    <xf numFmtId="0" fontId="0" fillId="0" borderId="0" xfId="0" applyAlignment="1" applyProtection="1">
      <alignment vertical="top" wrapText="1"/>
      <protection locked="0"/>
    </xf>
    <xf numFmtId="0" fontId="46" fillId="0" borderId="0" xfId="0" applyFont="1" applyAlignment="1" applyProtection="1">
      <alignment horizontal="center"/>
      <protection locked="0"/>
    </xf>
    <xf numFmtId="4" fontId="46" fillId="0" borderId="0" xfId="0" applyNumberFormat="1" applyFont="1" applyAlignment="1" applyProtection="1">
      <alignment horizontal="center"/>
      <protection locked="0"/>
    </xf>
    <xf numFmtId="0" fontId="0" fillId="0" borderId="0" xfId="0" applyAlignment="1" applyProtection="1">
      <alignment horizontal="center"/>
      <protection locked="0"/>
    </xf>
    <xf numFmtId="4" fontId="0" fillId="0" borderId="0" xfId="0" applyNumberFormat="1" applyAlignment="1" applyProtection="1">
      <alignment horizontal="center"/>
      <protection locked="0"/>
    </xf>
    <xf numFmtId="0" fontId="0" fillId="0" borderId="12" xfId="0" applyBorder="1" applyAlignment="1">
      <alignment horizontal="right" vertical="top"/>
    </xf>
    <xf numFmtId="49" fontId="3" fillId="0" borderId="12" xfId="0" applyNumberFormat="1" applyFont="1" applyBorder="1" applyAlignment="1">
      <alignment vertical="top" wrapText="1"/>
    </xf>
    <xf numFmtId="49" fontId="4" fillId="0" borderId="0" xfId="0" applyNumberFormat="1" applyFont="1" applyAlignment="1">
      <alignment vertical="top"/>
    </xf>
    <xf numFmtId="0" fontId="0" fillId="0" borderId="0" xfId="0" applyFont="1" applyAlignment="1">
      <alignment vertical="top" wrapText="1"/>
    </xf>
    <xf numFmtId="0" fontId="0" fillId="0" borderId="0" xfId="0" applyFont="1" applyAlignment="1">
      <alignment/>
    </xf>
    <xf numFmtId="174" fontId="4" fillId="0" borderId="0" xfId="0" applyNumberFormat="1" applyFont="1" applyAlignment="1">
      <alignment/>
    </xf>
    <xf numFmtId="0" fontId="2" fillId="0" borderId="12" xfId="0" applyFont="1" applyBorder="1" applyAlignment="1">
      <alignment/>
    </xf>
    <xf numFmtId="174" fontId="2" fillId="0" borderId="12" xfId="0" applyNumberFormat="1" applyFont="1" applyBorder="1" applyAlignment="1">
      <alignment/>
    </xf>
    <xf numFmtId="174" fontId="1" fillId="0" borderId="0" xfId="0" applyNumberFormat="1" applyFont="1" applyAlignment="1">
      <alignment/>
    </xf>
    <xf numFmtId="0" fontId="8" fillId="0" borderId="0" xfId="0" applyFont="1" applyAlignment="1">
      <alignment horizontal="right"/>
    </xf>
    <xf numFmtId="49" fontId="1" fillId="0" borderId="0" xfId="0" applyNumberFormat="1" applyFont="1" applyAlignment="1">
      <alignment vertical="top"/>
    </xf>
    <xf numFmtId="0" fontId="8" fillId="0" borderId="0" xfId="0" applyFont="1" applyAlignment="1">
      <alignment vertical="top" wrapText="1"/>
    </xf>
    <xf numFmtId="0" fontId="8" fillId="0" borderId="0" xfId="0" applyFont="1" applyAlignment="1">
      <alignment/>
    </xf>
    <xf numFmtId="174" fontId="1" fillId="0" borderId="12" xfId="0" applyNumberFormat="1" applyFont="1" applyBorder="1" applyAlignment="1">
      <alignment/>
    </xf>
    <xf numFmtId="174" fontId="8" fillId="0" borderId="0" xfId="0" applyNumberFormat="1" applyFont="1" applyAlignment="1">
      <alignment/>
    </xf>
    <xf numFmtId="174" fontId="1" fillId="0" borderId="11" xfId="0" applyNumberFormat="1" applyFont="1" applyBorder="1" applyAlignment="1">
      <alignment/>
    </xf>
    <xf numFmtId="174" fontId="1" fillId="0" borderId="0" xfId="0" applyNumberFormat="1" applyFont="1" applyAlignment="1">
      <alignment/>
    </xf>
    <xf numFmtId="0" fontId="2" fillId="0" borderId="0" xfId="0" applyFont="1" applyAlignment="1">
      <alignment horizontal="right" vertical="top"/>
    </xf>
    <xf numFmtId="0" fontId="0" fillId="0" borderId="0" xfId="0" applyAlignment="1">
      <alignment horizontal="right" vertical="top" wrapText="1"/>
    </xf>
    <xf numFmtId="49" fontId="2" fillId="0" borderId="0" xfId="0" applyNumberFormat="1" applyFont="1" applyAlignment="1">
      <alignment wrapText="1"/>
    </xf>
    <xf numFmtId="49" fontId="0" fillId="0" borderId="0" xfId="0" applyNumberFormat="1" applyAlignment="1">
      <alignment horizontal="left" wrapText="1"/>
    </xf>
    <xf numFmtId="181" fontId="0" fillId="0" borderId="0" xfId="0" applyNumberFormat="1" applyAlignment="1">
      <alignment horizontal="center"/>
    </xf>
    <xf numFmtId="49" fontId="0" fillId="0" borderId="0" xfId="0" applyNumberFormat="1" applyAlignment="1">
      <alignment horizontal="left" wrapText="1"/>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3"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G266"/>
  <sheetViews>
    <sheetView view="pageBreakPreview" zoomScaleSheetLayoutView="100" zoomScalePageLayoutView="70" workbookViewId="0" topLeftCell="A199">
      <selection activeCell="C24" sqref="C24"/>
    </sheetView>
  </sheetViews>
  <sheetFormatPr defaultColWidth="9.00390625" defaultRowHeight="12.75"/>
  <cols>
    <col min="1" max="1" width="4.00390625" style="3" customWidth="1"/>
    <col min="2" max="2" width="5.125" style="32" customWidth="1"/>
    <col min="3" max="3" width="41.125" style="5" customWidth="1"/>
    <col min="4" max="4" width="8.00390625" style="24" customWidth="1"/>
    <col min="5" max="5" width="10.125" style="28" customWidth="1"/>
    <col min="6" max="6" width="11.75390625" style="25" bestFit="1" customWidth="1"/>
    <col min="7" max="7" width="12.75390625" style="25" bestFit="1" customWidth="1"/>
  </cols>
  <sheetData>
    <row r="2" ht="15.75">
      <c r="B2" s="52" t="s">
        <v>84</v>
      </c>
    </row>
    <row r="3" ht="15.75">
      <c r="B3" s="52" t="s">
        <v>291</v>
      </c>
    </row>
    <row r="4" ht="15.75">
      <c r="B4" s="52" t="s">
        <v>281</v>
      </c>
    </row>
    <row r="5" ht="15.75">
      <c r="B5" s="33"/>
    </row>
    <row r="6" spans="1:2" ht="17.25" customHeight="1">
      <c r="A6" s="4" t="s">
        <v>0</v>
      </c>
      <c r="B6" s="52" t="s">
        <v>1</v>
      </c>
    </row>
    <row r="7" ht="19.5" customHeight="1"/>
    <row r="8" spans="2:3" ht="25.5">
      <c r="B8" s="32" t="s">
        <v>2</v>
      </c>
      <c r="C8" s="5" t="s">
        <v>280</v>
      </c>
    </row>
    <row r="9" spans="4:7" ht="12.75">
      <c r="D9" s="24" t="s">
        <v>3</v>
      </c>
      <c r="E9" s="28">
        <v>2015</v>
      </c>
      <c r="G9" s="25">
        <f>E9*F9</f>
        <v>0</v>
      </c>
    </row>
    <row r="11" spans="2:3" ht="25.5">
      <c r="B11" s="32" t="s">
        <v>5</v>
      </c>
      <c r="C11" s="5" t="s">
        <v>59</v>
      </c>
    </row>
    <row r="12" spans="3:7" ht="12.75">
      <c r="C12" s="5" t="s">
        <v>300</v>
      </c>
      <c r="D12" s="24" t="s">
        <v>91</v>
      </c>
      <c r="E12" s="28">
        <v>1</v>
      </c>
      <c r="G12" s="26">
        <f>E12*F12</f>
        <v>0</v>
      </c>
    </row>
    <row r="13" spans="3:7" ht="12.75">
      <c r="C13" s="5" t="s">
        <v>301</v>
      </c>
      <c r="D13" s="24" t="s">
        <v>91</v>
      </c>
      <c r="E13" s="28">
        <v>1</v>
      </c>
      <c r="G13" s="26">
        <f>E13*F13</f>
        <v>0</v>
      </c>
    </row>
    <row r="14" spans="3:7" ht="12.75">
      <c r="C14" s="5" t="s">
        <v>302</v>
      </c>
      <c r="D14" s="24" t="s">
        <v>91</v>
      </c>
      <c r="E14" s="28">
        <v>1</v>
      </c>
      <c r="G14" s="26">
        <f>E14*F14</f>
        <v>0</v>
      </c>
    </row>
    <row r="16" spans="2:3" ht="38.25">
      <c r="B16" s="32" t="s">
        <v>35</v>
      </c>
      <c r="C16" s="5" t="s">
        <v>44</v>
      </c>
    </row>
    <row r="17" spans="3:7" ht="12.75">
      <c r="C17" s="5" t="s">
        <v>7</v>
      </c>
      <c r="D17" s="24" t="s">
        <v>91</v>
      </c>
      <c r="E17" s="28">
        <v>1</v>
      </c>
      <c r="G17" s="25">
        <f>E17*F17</f>
        <v>0</v>
      </c>
    </row>
    <row r="19" spans="2:7" ht="38.25">
      <c r="B19" s="32" t="s">
        <v>39</v>
      </c>
      <c r="C19" s="5" t="s">
        <v>125</v>
      </c>
      <c r="G19" s="26"/>
    </row>
    <row r="20" spans="3:7" ht="12.75">
      <c r="C20" s="5" t="s">
        <v>126</v>
      </c>
      <c r="D20" s="24" t="s">
        <v>6</v>
      </c>
      <c r="E20" s="28">
        <v>0</v>
      </c>
      <c r="G20" s="26">
        <f>E20*F20</f>
        <v>0</v>
      </c>
    </row>
    <row r="22" spans="2:7" ht="27" customHeight="1">
      <c r="B22" s="32" t="s">
        <v>43</v>
      </c>
      <c r="C22" s="5" t="s">
        <v>67</v>
      </c>
      <c r="G22" s="26"/>
    </row>
    <row r="23" spans="3:7" ht="12.75">
      <c r="C23" s="5" t="s">
        <v>123</v>
      </c>
      <c r="D23" s="24" t="s">
        <v>3</v>
      </c>
      <c r="E23" s="28">
        <v>15</v>
      </c>
      <c r="G23" s="26">
        <f>E23*F23</f>
        <v>0</v>
      </c>
    </row>
    <row r="24" ht="12.75">
      <c r="G24" s="26"/>
    </row>
    <row r="25" spans="2:7" ht="51">
      <c r="B25" s="32" t="s">
        <v>46</v>
      </c>
      <c r="C25" s="5" t="s">
        <v>304</v>
      </c>
      <c r="G25" s="26"/>
    </row>
    <row r="26" spans="4:7" ht="12.75">
      <c r="D26" s="24" t="s">
        <v>3</v>
      </c>
      <c r="E26" s="28">
        <v>15</v>
      </c>
      <c r="G26" s="26">
        <f>E26*F26</f>
        <v>0</v>
      </c>
    </row>
    <row r="27" ht="12.75">
      <c r="G27" s="26"/>
    </row>
    <row r="28" spans="2:7" ht="38.25">
      <c r="B28" s="32" t="s">
        <v>65</v>
      </c>
      <c r="C28" s="5" t="s">
        <v>124</v>
      </c>
      <c r="G28" s="26"/>
    </row>
    <row r="29" spans="3:7" ht="12.75">
      <c r="C29" s="5" t="s">
        <v>7</v>
      </c>
      <c r="D29" s="24" t="s">
        <v>4</v>
      </c>
      <c r="E29" s="28">
        <v>8</v>
      </c>
      <c r="G29" s="26">
        <f>E29*F29</f>
        <v>0</v>
      </c>
    </row>
    <row r="30" ht="12.75">
      <c r="G30" s="26"/>
    </row>
    <row r="31" spans="2:7" ht="38.25">
      <c r="B31" s="32" t="s">
        <v>94</v>
      </c>
      <c r="C31" s="5" t="s">
        <v>254</v>
      </c>
      <c r="G31" s="26"/>
    </row>
    <row r="32" spans="3:7" ht="12.75">
      <c r="C32" s="5" t="s">
        <v>7</v>
      </c>
      <c r="D32" s="24" t="s">
        <v>3</v>
      </c>
      <c r="E32" s="28">
        <v>70</v>
      </c>
      <c r="G32" s="26">
        <f>E32*F32</f>
        <v>0</v>
      </c>
    </row>
    <row r="33" ht="12.75">
      <c r="G33" s="26"/>
    </row>
    <row r="34" spans="2:7" ht="38.25">
      <c r="B34" s="32" t="s">
        <v>95</v>
      </c>
      <c r="C34" s="5" t="s">
        <v>255</v>
      </c>
      <c r="G34" s="26"/>
    </row>
    <row r="35" spans="4:7" ht="12.75">
      <c r="D35" s="24" t="s">
        <v>3</v>
      </c>
      <c r="E35" s="28">
        <v>6</v>
      </c>
      <c r="G35" s="26">
        <f>E35*F35</f>
        <v>0</v>
      </c>
    </row>
    <row r="36" ht="12.75">
      <c r="G36" s="26"/>
    </row>
    <row r="37" spans="2:3" ht="38.25">
      <c r="B37" s="32" t="s">
        <v>127</v>
      </c>
      <c r="C37" s="5" t="s">
        <v>97</v>
      </c>
    </row>
    <row r="38" spans="4:7" ht="12.75">
      <c r="D38" s="24" t="s">
        <v>4</v>
      </c>
      <c r="E38" s="28">
        <v>15</v>
      </c>
      <c r="G38" s="25">
        <f>E38*F38</f>
        <v>0</v>
      </c>
    </row>
    <row r="40" spans="2:3" ht="38.25">
      <c r="B40" s="32" t="s">
        <v>305</v>
      </c>
      <c r="C40" s="5" t="s">
        <v>104</v>
      </c>
    </row>
    <row r="41" spans="4:7" ht="12.75">
      <c r="D41" s="24" t="s">
        <v>6</v>
      </c>
      <c r="E41" s="28">
        <v>200</v>
      </c>
      <c r="G41" s="25">
        <f>E41*F41</f>
        <v>0</v>
      </c>
    </row>
    <row r="42" ht="12.75">
      <c r="G42" s="26"/>
    </row>
    <row r="43" spans="1:7" ht="12.75">
      <c r="A43" s="23"/>
      <c r="B43" s="35" t="s">
        <v>7</v>
      </c>
      <c r="C43" s="22" t="s">
        <v>12</v>
      </c>
      <c r="D43" s="41"/>
      <c r="E43" s="37"/>
      <c r="F43" s="27"/>
      <c r="G43" s="29">
        <f>SUM(G9:G41)</f>
        <v>0</v>
      </c>
    </row>
    <row r="45" spans="1:2" ht="15.75">
      <c r="A45" s="4" t="s">
        <v>8</v>
      </c>
      <c r="B45" s="52" t="s">
        <v>9</v>
      </c>
    </row>
    <row r="47" spans="2:3" ht="28.5" customHeight="1">
      <c r="B47" s="32" t="s">
        <v>10</v>
      </c>
      <c r="C47" s="5" t="s">
        <v>60</v>
      </c>
    </row>
    <row r="48" spans="3:7" ht="12.75">
      <c r="C48" s="5" t="s">
        <v>7</v>
      </c>
      <c r="D48" s="24" t="s">
        <v>11</v>
      </c>
      <c r="E48" s="28">
        <v>305</v>
      </c>
      <c r="G48" s="25">
        <f>E48*F48</f>
        <v>0</v>
      </c>
    </row>
    <row r="50" spans="2:3" ht="25.5">
      <c r="B50" s="32" t="s">
        <v>36</v>
      </c>
      <c r="C50" s="5" t="s">
        <v>92</v>
      </c>
    </row>
    <row r="51" spans="3:7" ht="12.75">
      <c r="C51" s="5" t="s">
        <v>298</v>
      </c>
      <c r="D51" s="24" t="s">
        <v>11</v>
      </c>
      <c r="E51" s="28">
        <v>522</v>
      </c>
      <c r="G51" s="25">
        <f>E51*F51</f>
        <v>0</v>
      </c>
    </row>
    <row r="53" spans="2:3" ht="30" customHeight="1">
      <c r="B53" s="32" t="s">
        <v>37</v>
      </c>
      <c r="C53" s="5" t="s">
        <v>75</v>
      </c>
    </row>
    <row r="54" spans="3:7" ht="12.75">
      <c r="C54" s="5" t="s">
        <v>298</v>
      </c>
      <c r="D54" s="24" t="s">
        <v>11</v>
      </c>
      <c r="E54" s="28">
        <v>1480</v>
      </c>
      <c r="G54" s="25">
        <f>E54*F54</f>
        <v>0</v>
      </c>
    </row>
    <row r="56" spans="2:3" ht="30.75" customHeight="1">
      <c r="B56" s="32" t="s">
        <v>70</v>
      </c>
      <c r="C56" s="5" t="s">
        <v>128</v>
      </c>
    </row>
    <row r="57" spans="3:7" ht="12.75">
      <c r="C57" s="5" t="s">
        <v>299</v>
      </c>
      <c r="D57" s="24" t="s">
        <v>11</v>
      </c>
      <c r="E57" s="28">
        <v>322</v>
      </c>
      <c r="G57" s="25">
        <f>E57*F57</f>
        <v>0</v>
      </c>
    </row>
    <row r="59" spans="2:3" ht="25.5">
      <c r="B59" s="32" t="s">
        <v>45</v>
      </c>
      <c r="C59" s="5" t="s">
        <v>297</v>
      </c>
    </row>
    <row r="60" spans="3:7" ht="12.75">
      <c r="C60" s="5" t="s">
        <v>299</v>
      </c>
      <c r="D60" s="24" t="s">
        <v>11</v>
      </c>
      <c r="E60" s="28">
        <v>220</v>
      </c>
      <c r="G60" s="25">
        <f>E60*F60</f>
        <v>0</v>
      </c>
    </row>
    <row r="62" spans="2:3" ht="28.5" customHeight="1">
      <c r="B62" s="32" t="s">
        <v>47</v>
      </c>
      <c r="C62" s="5" t="s">
        <v>93</v>
      </c>
    </row>
    <row r="63" spans="3:7" ht="12.75">
      <c r="C63" s="5" t="s">
        <v>299</v>
      </c>
      <c r="D63" s="24" t="s">
        <v>11</v>
      </c>
      <c r="E63" s="28">
        <v>210</v>
      </c>
      <c r="G63" s="25">
        <f>E63*F63</f>
        <v>0</v>
      </c>
    </row>
    <row r="65" spans="2:3" ht="25.5">
      <c r="B65" s="32" t="s">
        <v>54</v>
      </c>
      <c r="C65" s="5" t="s">
        <v>50</v>
      </c>
    </row>
    <row r="66" spans="3:7" ht="12.75">
      <c r="C66" s="5" t="s">
        <v>7</v>
      </c>
      <c r="D66" s="24" t="s">
        <v>11</v>
      </c>
      <c r="E66" s="28">
        <v>5</v>
      </c>
      <c r="G66" s="25">
        <f>E66*F66</f>
        <v>0</v>
      </c>
    </row>
    <row r="68" spans="2:3" ht="38.25">
      <c r="B68" s="32" t="s">
        <v>48</v>
      </c>
      <c r="C68" s="5" t="s">
        <v>270</v>
      </c>
    </row>
    <row r="69" spans="3:7" ht="12.75">
      <c r="C69" s="5" t="s">
        <v>7</v>
      </c>
      <c r="D69" s="24" t="s">
        <v>3</v>
      </c>
      <c r="E69" s="28">
        <v>50</v>
      </c>
      <c r="G69" s="25">
        <f>E69*F69</f>
        <v>0</v>
      </c>
    </row>
    <row r="71" spans="2:3" ht="25.5">
      <c r="B71" s="32" t="s">
        <v>76</v>
      </c>
      <c r="C71" s="5" t="s">
        <v>29</v>
      </c>
    </row>
    <row r="72" spans="3:7" ht="12.75">
      <c r="C72" s="5" t="s">
        <v>7</v>
      </c>
      <c r="D72" s="24" t="s">
        <v>6</v>
      </c>
      <c r="E72" s="28">
        <v>2900</v>
      </c>
      <c r="G72" s="25">
        <f>E72*F72</f>
        <v>0</v>
      </c>
    </row>
    <row r="74" spans="2:3" ht="51">
      <c r="B74" s="32" t="s">
        <v>153</v>
      </c>
      <c r="C74" s="5" t="s">
        <v>51</v>
      </c>
    </row>
    <row r="75" spans="3:7" ht="12.75">
      <c r="C75" s="5" t="s">
        <v>7</v>
      </c>
      <c r="D75" s="24" t="s">
        <v>11</v>
      </c>
      <c r="E75" s="28">
        <v>843</v>
      </c>
      <c r="G75" s="25">
        <f>E75*F75</f>
        <v>0</v>
      </c>
    </row>
    <row r="77" spans="2:3" ht="25.5">
      <c r="B77" s="32" t="s">
        <v>271</v>
      </c>
      <c r="C77" s="5" t="s">
        <v>102</v>
      </c>
    </row>
    <row r="78" spans="4:7" ht="12.75">
      <c r="D78" s="24" t="s">
        <v>6</v>
      </c>
      <c r="E78" s="28">
        <v>150</v>
      </c>
      <c r="G78" s="25">
        <f>E78*F78</f>
        <v>0</v>
      </c>
    </row>
    <row r="80" spans="1:7" ht="12.75">
      <c r="A80" s="23"/>
      <c r="B80" s="35" t="s">
        <v>7</v>
      </c>
      <c r="C80" s="22" t="s">
        <v>13</v>
      </c>
      <c r="D80" s="41"/>
      <c r="E80" s="37"/>
      <c r="F80" s="27"/>
      <c r="G80" s="29">
        <f>SUM(G47:G79)</f>
        <v>0</v>
      </c>
    </row>
    <row r="82" spans="1:3" ht="15.75">
      <c r="A82" s="4" t="s">
        <v>14</v>
      </c>
      <c r="B82" s="52" t="s">
        <v>15</v>
      </c>
      <c r="C82" s="8"/>
    </row>
    <row r="84" spans="2:3" ht="90.75" customHeight="1">
      <c r="B84" s="32" t="s">
        <v>16</v>
      </c>
      <c r="C84" s="5" t="s">
        <v>106</v>
      </c>
    </row>
    <row r="85" spans="2:7" ht="25.5">
      <c r="B85" s="32" t="s">
        <v>7</v>
      </c>
      <c r="C85" s="5" t="s">
        <v>129</v>
      </c>
      <c r="D85" s="24" t="s">
        <v>11</v>
      </c>
      <c r="E85" s="28">
        <v>2335</v>
      </c>
      <c r="G85" s="25">
        <f>E85*F85</f>
        <v>0</v>
      </c>
    </row>
    <row r="87" spans="2:3" ht="63.75">
      <c r="B87" s="32" t="s">
        <v>17</v>
      </c>
      <c r="C87" s="5" t="s">
        <v>107</v>
      </c>
    </row>
    <row r="88" spans="2:7" ht="12.75">
      <c r="B88" s="32" t="s">
        <v>7</v>
      </c>
      <c r="C88" s="5" t="s">
        <v>90</v>
      </c>
      <c r="D88" s="24" t="s">
        <v>11</v>
      </c>
      <c r="E88" s="28">
        <v>3270</v>
      </c>
      <c r="G88" s="25">
        <f>E88*F88</f>
        <v>0</v>
      </c>
    </row>
    <row r="90" spans="2:3" ht="66" customHeight="1">
      <c r="B90" s="32" t="s">
        <v>85</v>
      </c>
      <c r="C90" s="5" t="s">
        <v>260</v>
      </c>
    </row>
    <row r="91" spans="3:7" ht="12.75">
      <c r="C91" s="5" t="s">
        <v>261</v>
      </c>
      <c r="D91" s="24" t="s">
        <v>11</v>
      </c>
      <c r="E91" s="28">
        <v>200</v>
      </c>
      <c r="F91" s="30"/>
      <c r="G91" s="25">
        <f>E91*F91</f>
        <v>0</v>
      </c>
    </row>
    <row r="93" spans="2:3" ht="38.25">
      <c r="B93" s="32" t="s">
        <v>30</v>
      </c>
      <c r="C93" s="5" t="s">
        <v>53</v>
      </c>
    </row>
    <row r="94" spans="3:7" ht="12.75">
      <c r="C94" s="5" t="s">
        <v>7</v>
      </c>
      <c r="D94" s="24" t="s">
        <v>3</v>
      </c>
      <c r="E94" s="28">
        <v>2015</v>
      </c>
      <c r="G94" s="25">
        <f>E94*F94</f>
        <v>0</v>
      </c>
    </row>
    <row r="96" spans="2:3" ht="38.25">
      <c r="B96" s="32" t="s">
        <v>80</v>
      </c>
      <c r="C96" s="5" t="s">
        <v>257</v>
      </c>
    </row>
    <row r="97" spans="3:7" ht="12.75">
      <c r="C97" s="5" t="s">
        <v>90</v>
      </c>
      <c r="D97" s="24" t="s">
        <v>6</v>
      </c>
      <c r="E97" s="28">
        <v>7240</v>
      </c>
      <c r="G97" s="25">
        <f>E97*F97</f>
        <v>0</v>
      </c>
    </row>
    <row r="99" spans="2:3" ht="51">
      <c r="B99" s="32" t="s">
        <v>105</v>
      </c>
      <c r="C99" s="5" t="s">
        <v>256</v>
      </c>
    </row>
    <row r="100" spans="3:7" ht="12.75">
      <c r="C100" s="5" t="s">
        <v>7</v>
      </c>
      <c r="D100" s="24" t="s">
        <v>3</v>
      </c>
      <c r="E100" s="28">
        <v>1975</v>
      </c>
      <c r="G100" s="25">
        <f>E100*F100</f>
        <v>0</v>
      </c>
    </row>
    <row r="102" spans="2:7" ht="38.25">
      <c r="B102" s="32" t="s">
        <v>130</v>
      </c>
      <c r="C102" s="5" t="s">
        <v>131</v>
      </c>
      <c r="D102" s="51"/>
      <c r="E102" s="49"/>
      <c r="F102" s="50"/>
      <c r="G102" s="50"/>
    </row>
    <row r="103" spans="3:7" ht="15">
      <c r="C103" s="5" t="s">
        <v>132</v>
      </c>
      <c r="D103" s="51"/>
      <c r="E103" s="49"/>
      <c r="F103" s="50"/>
      <c r="G103" s="50"/>
    </row>
    <row r="104" spans="3:7" ht="15">
      <c r="C104" s="5" t="s">
        <v>133</v>
      </c>
      <c r="D104" s="51"/>
      <c r="E104" s="49"/>
      <c r="F104" s="50"/>
      <c r="G104" s="50"/>
    </row>
    <row r="105" spans="3:7" ht="15">
      <c r="C105" s="5" t="s">
        <v>134</v>
      </c>
      <c r="D105" s="51"/>
      <c r="E105" s="49"/>
      <c r="F105" s="50"/>
      <c r="G105" s="50"/>
    </row>
    <row r="106" spans="3:7" ht="12.75">
      <c r="C106" s="5" t="s">
        <v>135</v>
      </c>
      <c r="D106" s="24" t="s">
        <v>6</v>
      </c>
      <c r="E106" s="28">
        <v>150</v>
      </c>
      <c r="G106" s="25">
        <f>E106*F106</f>
        <v>0</v>
      </c>
    </row>
    <row r="108" spans="1:7" ht="12.75">
      <c r="A108" s="23"/>
      <c r="B108" s="35"/>
      <c r="C108" s="22" t="s">
        <v>19</v>
      </c>
      <c r="D108" s="41"/>
      <c r="E108" s="37"/>
      <c r="F108" s="27"/>
      <c r="G108" s="29">
        <f>SUM(G85:G107)</f>
        <v>0</v>
      </c>
    </row>
    <row r="109" spans="3:7" ht="12.75">
      <c r="C109" s="6"/>
      <c r="G109" s="40"/>
    </row>
    <row r="110" spans="1:2" ht="15.75">
      <c r="A110" s="4" t="s">
        <v>18</v>
      </c>
      <c r="B110" s="52" t="s">
        <v>20</v>
      </c>
    </row>
    <row r="111" spans="1:2" ht="15.75">
      <c r="A111" s="4"/>
      <c r="B111" s="34"/>
    </row>
    <row r="112" spans="1:3" ht="38.25">
      <c r="A112" s="4"/>
      <c r="B112" s="32" t="s">
        <v>56</v>
      </c>
      <c r="C112" s="38" t="s">
        <v>52</v>
      </c>
    </row>
    <row r="113" spans="1:7" ht="15.75">
      <c r="A113" s="4"/>
      <c r="C113" s="5" t="s">
        <v>7</v>
      </c>
      <c r="D113" s="24" t="s">
        <v>11</v>
      </c>
      <c r="E113" s="28">
        <v>85</v>
      </c>
      <c r="G113" s="25">
        <f>E113*F113</f>
        <v>0</v>
      </c>
    </row>
    <row r="114" spans="1:2" ht="15.75">
      <c r="A114" s="4"/>
      <c r="B114" s="39"/>
    </row>
    <row r="115" spans="1:3" ht="51">
      <c r="A115" s="4"/>
      <c r="B115" s="32" t="s">
        <v>57</v>
      </c>
      <c r="C115" s="5" t="s">
        <v>71</v>
      </c>
    </row>
    <row r="116" spans="1:7" ht="15.75">
      <c r="A116" s="4"/>
      <c r="C116" s="5" t="s">
        <v>96</v>
      </c>
      <c r="D116" s="28" t="s">
        <v>86</v>
      </c>
      <c r="E116" s="28">
        <v>110</v>
      </c>
      <c r="G116" s="25">
        <f>E116*F116</f>
        <v>0</v>
      </c>
    </row>
    <row r="117" spans="1:4" ht="15.75">
      <c r="A117" s="4"/>
      <c r="B117" s="39"/>
      <c r="D117" s="28"/>
    </row>
    <row r="118" spans="1:3" ht="38.25">
      <c r="A118" s="4"/>
      <c r="B118" s="32" t="s">
        <v>81</v>
      </c>
      <c r="C118" s="5" t="s">
        <v>303</v>
      </c>
    </row>
    <row r="119" spans="1:7" ht="15.75">
      <c r="A119" s="4"/>
      <c r="C119" s="5" t="s">
        <v>276</v>
      </c>
      <c r="D119" s="28" t="s">
        <v>86</v>
      </c>
      <c r="E119" s="28">
        <v>8</v>
      </c>
      <c r="G119" s="25">
        <f>E119*F119</f>
        <v>0</v>
      </c>
    </row>
    <row r="120" spans="1:7" ht="15.75">
      <c r="A120" s="4"/>
      <c r="C120" s="5" t="s">
        <v>277</v>
      </c>
      <c r="D120" s="28" t="s">
        <v>86</v>
      </c>
      <c r="E120" s="28">
        <v>10</v>
      </c>
      <c r="G120" s="25">
        <f>E120*F120</f>
        <v>0</v>
      </c>
    </row>
    <row r="121" spans="1:7" ht="15.75">
      <c r="A121" s="4"/>
      <c r="C121" s="5" t="s">
        <v>287</v>
      </c>
      <c r="D121" s="28" t="s">
        <v>86</v>
      </c>
      <c r="E121" s="28">
        <v>12</v>
      </c>
      <c r="G121" s="25">
        <f>E121*F121</f>
        <v>0</v>
      </c>
    </row>
    <row r="122" spans="1:7" ht="15.75">
      <c r="A122" s="4"/>
      <c r="C122" s="42"/>
      <c r="D122" s="28"/>
      <c r="E122" s="25"/>
      <c r="G122" s="26"/>
    </row>
    <row r="123" spans="1:3" ht="114.75">
      <c r="A123" s="4"/>
      <c r="B123" s="32" t="s">
        <v>58</v>
      </c>
      <c r="C123" s="5" t="s">
        <v>274</v>
      </c>
    </row>
    <row r="124" spans="1:7" ht="15.75">
      <c r="A124" s="4"/>
      <c r="C124" s="5" t="s">
        <v>272</v>
      </c>
      <c r="D124" s="24" t="s">
        <v>4</v>
      </c>
      <c r="E124" s="28">
        <v>15</v>
      </c>
      <c r="G124" s="25">
        <f>E124*F124</f>
        <v>0</v>
      </c>
    </row>
    <row r="125" spans="1:7" ht="15.75">
      <c r="A125" s="4"/>
      <c r="C125" s="42"/>
      <c r="D125" s="28"/>
      <c r="E125" s="25"/>
      <c r="G125" s="26"/>
    </row>
    <row r="126" spans="1:3" ht="106.5" customHeight="1">
      <c r="A126" s="4"/>
      <c r="B126" s="32" t="s">
        <v>82</v>
      </c>
      <c r="C126" s="5" t="s">
        <v>275</v>
      </c>
    </row>
    <row r="127" spans="1:7" ht="15.75">
      <c r="A127" s="4"/>
      <c r="D127" s="24" t="s">
        <v>4</v>
      </c>
      <c r="E127" s="28">
        <v>1</v>
      </c>
      <c r="G127" s="25">
        <f>E127*F127</f>
        <v>0</v>
      </c>
    </row>
    <row r="128" spans="1:2" ht="15.75">
      <c r="A128" s="4"/>
      <c r="B128" s="39"/>
    </row>
    <row r="129" spans="1:3" ht="108.75" customHeight="1">
      <c r="A129" s="4"/>
      <c r="B129" s="32" t="s">
        <v>83</v>
      </c>
      <c r="C129" s="5" t="s">
        <v>273</v>
      </c>
    </row>
    <row r="130" spans="1:7" ht="15.75">
      <c r="A130" s="4"/>
      <c r="C130" s="5" t="s">
        <v>288</v>
      </c>
      <c r="D130" s="24" t="s">
        <v>4</v>
      </c>
      <c r="E130" s="28">
        <v>1</v>
      </c>
      <c r="G130" s="25">
        <f>E130*F130</f>
        <v>0</v>
      </c>
    </row>
    <row r="131" spans="1:2" ht="15.75">
      <c r="A131" s="4"/>
      <c r="B131" s="39"/>
    </row>
    <row r="132" spans="1:3" ht="30" customHeight="1">
      <c r="A132" s="4"/>
      <c r="B132" s="32" t="s">
        <v>87</v>
      </c>
      <c r="C132" s="5" t="s">
        <v>289</v>
      </c>
    </row>
    <row r="133" spans="1:7" ht="15.75">
      <c r="A133" s="4"/>
      <c r="C133" s="5" t="s">
        <v>7</v>
      </c>
      <c r="D133" s="24" t="s">
        <v>11</v>
      </c>
      <c r="E133" s="28">
        <v>11</v>
      </c>
      <c r="G133" s="25">
        <f>E133*F133</f>
        <v>0</v>
      </c>
    </row>
    <row r="134" spans="1:2" ht="15.75">
      <c r="A134" s="4"/>
      <c r="B134" s="39"/>
    </row>
    <row r="135" spans="1:3" ht="30" customHeight="1">
      <c r="A135" s="4"/>
      <c r="B135" s="32" t="s">
        <v>88</v>
      </c>
      <c r="C135" s="5" t="s">
        <v>290</v>
      </c>
    </row>
    <row r="136" spans="1:7" ht="15.75">
      <c r="A136" s="4"/>
      <c r="C136" s="5" t="s">
        <v>7</v>
      </c>
      <c r="D136" s="24" t="s">
        <v>11</v>
      </c>
      <c r="E136" s="28">
        <v>11</v>
      </c>
      <c r="G136" s="25">
        <f>E136*F136</f>
        <v>0</v>
      </c>
    </row>
    <row r="137" spans="1:2" ht="15.75">
      <c r="A137" s="4"/>
      <c r="B137" s="39"/>
    </row>
    <row r="138" spans="1:3" ht="25.5">
      <c r="A138" s="4"/>
      <c r="B138" s="32" t="s">
        <v>89</v>
      </c>
      <c r="C138" s="5" t="s">
        <v>69</v>
      </c>
    </row>
    <row r="139" spans="1:7" ht="15.75">
      <c r="A139" s="4"/>
      <c r="C139" s="5" t="s">
        <v>7</v>
      </c>
      <c r="D139" s="24" t="s">
        <v>4</v>
      </c>
      <c r="E139" s="28">
        <v>14</v>
      </c>
      <c r="G139" s="25">
        <f>E139*F139</f>
        <v>0</v>
      </c>
    </row>
    <row r="140" spans="1:2" ht="15.75">
      <c r="A140" s="4"/>
      <c r="B140" s="39"/>
    </row>
    <row r="141" spans="1:3" ht="51">
      <c r="A141" s="4"/>
      <c r="B141" s="32" t="s">
        <v>98</v>
      </c>
      <c r="C141" s="5" t="s">
        <v>63</v>
      </c>
    </row>
    <row r="142" spans="1:7" ht="15.75">
      <c r="A142" s="4"/>
      <c r="C142" s="5" t="s">
        <v>7</v>
      </c>
      <c r="D142" s="24" t="s">
        <v>3</v>
      </c>
      <c r="E142" s="28">
        <v>40</v>
      </c>
      <c r="G142" s="25">
        <f>E142*F142</f>
        <v>0</v>
      </c>
    </row>
    <row r="143" spans="1:2" ht="15.75">
      <c r="A143" s="4"/>
      <c r="B143" s="39"/>
    </row>
    <row r="144" spans="1:6" ht="51">
      <c r="A144" s="4"/>
      <c r="B144" s="32" t="s">
        <v>100</v>
      </c>
      <c r="C144" s="5" t="s">
        <v>99</v>
      </c>
      <c r="F144" s="30"/>
    </row>
    <row r="145" spans="1:7" ht="15.75">
      <c r="A145" s="4"/>
      <c r="C145" s="5" t="s">
        <v>7</v>
      </c>
      <c r="D145" s="24" t="s">
        <v>3</v>
      </c>
      <c r="E145" s="28">
        <v>10</v>
      </c>
      <c r="F145" s="30"/>
      <c r="G145" s="25">
        <f>E145*F145</f>
        <v>0</v>
      </c>
    </row>
    <row r="146" spans="1:2" ht="15.75">
      <c r="A146" s="4"/>
      <c r="B146" s="39"/>
    </row>
    <row r="147" spans="1:3" ht="25.5">
      <c r="A147" s="4"/>
      <c r="B147" s="32" t="s">
        <v>101</v>
      </c>
      <c r="C147" s="5" t="s">
        <v>38</v>
      </c>
    </row>
    <row r="148" spans="1:7" ht="15.75">
      <c r="A148" s="4"/>
      <c r="C148" s="5" t="s">
        <v>7</v>
      </c>
      <c r="D148" s="24" t="s">
        <v>11</v>
      </c>
      <c r="E148" s="28">
        <v>30</v>
      </c>
      <c r="G148" s="25">
        <f>E148*F148</f>
        <v>0</v>
      </c>
    </row>
    <row r="149" spans="1:2" ht="15.75">
      <c r="A149" s="4"/>
      <c r="B149" s="39"/>
    </row>
    <row r="150" spans="1:3" ht="38.25">
      <c r="A150" s="4"/>
      <c r="B150" s="32" t="s">
        <v>278</v>
      </c>
      <c r="C150" s="5" t="s">
        <v>77</v>
      </c>
    </row>
    <row r="151" spans="1:7" ht="15.75">
      <c r="A151" s="4"/>
      <c r="D151" s="24" t="s">
        <v>11</v>
      </c>
      <c r="E151" s="28">
        <v>55</v>
      </c>
      <c r="G151" s="25">
        <f>E151*F151</f>
        <v>0</v>
      </c>
    </row>
    <row r="152" ht="15.75">
      <c r="A152" s="4"/>
    </row>
    <row r="153" spans="1:7" ht="15.75">
      <c r="A153" s="31"/>
      <c r="B153" s="35"/>
      <c r="C153" s="22" t="s">
        <v>21</v>
      </c>
      <c r="D153" s="41"/>
      <c r="E153" s="37"/>
      <c r="F153" s="27"/>
      <c r="G153" s="29">
        <f>SUM(G112:G151)</f>
        <v>0</v>
      </c>
    </row>
    <row r="154" spans="1:3" ht="15.75">
      <c r="A154" s="4"/>
      <c r="C154" s="6"/>
    </row>
    <row r="155" spans="1:3" ht="15.75">
      <c r="A155" s="4" t="s">
        <v>22</v>
      </c>
      <c r="B155" s="52" t="s">
        <v>31</v>
      </c>
      <c r="C155" s="8"/>
    </row>
    <row r="157" spans="2:3" ht="12.75">
      <c r="B157" s="32" t="s">
        <v>40</v>
      </c>
      <c r="C157" s="5" t="s">
        <v>61</v>
      </c>
    </row>
    <row r="158" spans="2:7" ht="12.75">
      <c r="B158" s="32" t="s">
        <v>7</v>
      </c>
      <c r="D158" s="24" t="s">
        <v>32</v>
      </c>
      <c r="E158" s="28">
        <v>1950</v>
      </c>
      <c r="G158" s="25">
        <f>E158*F158</f>
        <v>0</v>
      </c>
    </row>
    <row r="160" spans="2:3" ht="12.75">
      <c r="B160" s="32" t="s">
        <v>72</v>
      </c>
      <c r="C160" s="5" t="s">
        <v>136</v>
      </c>
    </row>
    <row r="161" spans="2:7" ht="15" customHeight="1">
      <c r="B161" s="32" t="s">
        <v>7</v>
      </c>
      <c r="C161" s="5" t="s">
        <v>258</v>
      </c>
      <c r="D161" s="24" t="s">
        <v>32</v>
      </c>
      <c r="E161" s="28">
        <v>25</v>
      </c>
      <c r="G161" s="25">
        <f>E161*F161</f>
        <v>0</v>
      </c>
    </row>
    <row r="163" spans="2:3" ht="38.25">
      <c r="B163" s="32" t="s">
        <v>41</v>
      </c>
      <c r="C163" s="5" t="s">
        <v>68</v>
      </c>
    </row>
    <row r="164" spans="2:7" ht="12.75">
      <c r="B164" s="32" t="s">
        <v>7</v>
      </c>
      <c r="D164" s="24" t="s">
        <v>11</v>
      </c>
      <c r="E164" s="28">
        <v>585</v>
      </c>
      <c r="G164" s="25">
        <f>E164*F164</f>
        <v>0</v>
      </c>
    </row>
    <row r="166" spans="2:3" ht="51">
      <c r="B166" s="32" t="s">
        <v>73</v>
      </c>
      <c r="C166" s="5" t="s">
        <v>137</v>
      </c>
    </row>
    <row r="167" spans="4:7" ht="12.75">
      <c r="D167" s="24" t="s">
        <v>11</v>
      </c>
      <c r="E167" s="28">
        <v>22</v>
      </c>
      <c r="G167" s="25">
        <f>E167*F167</f>
        <v>0</v>
      </c>
    </row>
    <row r="169" spans="2:3" ht="25.5">
      <c r="B169" s="32" t="s">
        <v>42</v>
      </c>
      <c r="C169" s="5" t="s">
        <v>62</v>
      </c>
    </row>
    <row r="170" spans="2:7" ht="12.75">
      <c r="B170" s="32" t="s">
        <v>7</v>
      </c>
      <c r="D170" s="24" t="s">
        <v>3</v>
      </c>
      <c r="E170" s="28">
        <v>1950</v>
      </c>
      <c r="G170" s="25">
        <f>E170*F170</f>
        <v>0</v>
      </c>
    </row>
    <row r="172" spans="2:3" ht="25.5">
      <c r="B172" s="32" t="s">
        <v>74</v>
      </c>
      <c r="C172" s="5" t="s">
        <v>138</v>
      </c>
    </row>
    <row r="173" spans="2:7" ht="12.75">
      <c r="B173" s="32" t="s">
        <v>7</v>
      </c>
      <c r="D173" s="24" t="s">
        <v>3</v>
      </c>
      <c r="E173" s="28">
        <v>25</v>
      </c>
      <c r="G173" s="25">
        <f>E173*F173</f>
        <v>0</v>
      </c>
    </row>
    <row r="175" spans="2:3" ht="39" customHeight="1">
      <c r="B175" s="32" t="s">
        <v>139</v>
      </c>
      <c r="C175" s="5" t="s">
        <v>251</v>
      </c>
    </row>
    <row r="176" spans="2:7" ht="12.75">
      <c r="B176" s="32" t="s">
        <v>7</v>
      </c>
      <c r="C176" s="5" t="s">
        <v>64</v>
      </c>
      <c r="D176" s="24" t="s">
        <v>3</v>
      </c>
      <c r="E176" s="28">
        <v>1950</v>
      </c>
      <c r="G176" s="25">
        <f>E176*F176</f>
        <v>0</v>
      </c>
    </row>
    <row r="178" spans="2:3" ht="38.25">
      <c r="B178" s="32" t="s">
        <v>144</v>
      </c>
      <c r="C178" s="5" t="s">
        <v>252</v>
      </c>
    </row>
    <row r="179" spans="3:7" ht="12.75">
      <c r="C179" s="5" t="s">
        <v>140</v>
      </c>
      <c r="D179" s="24" t="s">
        <v>3</v>
      </c>
      <c r="E179" s="28">
        <v>25</v>
      </c>
      <c r="G179" s="25">
        <f>E179*F179</f>
        <v>0</v>
      </c>
    </row>
    <row r="181" spans="2:3" ht="25.5">
      <c r="B181" s="32" t="s">
        <v>145</v>
      </c>
      <c r="C181" s="5" t="s">
        <v>66</v>
      </c>
    </row>
    <row r="182" spans="3:7" ht="12.75">
      <c r="C182" s="5" t="s">
        <v>7</v>
      </c>
      <c r="D182" s="24" t="s">
        <v>11</v>
      </c>
      <c r="E182" s="28">
        <v>487</v>
      </c>
      <c r="G182" s="25">
        <f>E182*F182</f>
        <v>0</v>
      </c>
    </row>
    <row r="184" spans="2:3" ht="25.5">
      <c r="B184" s="32" t="s">
        <v>146</v>
      </c>
      <c r="C184" s="5" t="s">
        <v>141</v>
      </c>
    </row>
    <row r="185" spans="3:7" ht="12.75">
      <c r="C185" s="5" t="s">
        <v>7</v>
      </c>
      <c r="D185" s="24" t="s">
        <v>6</v>
      </c>
      <c r="E185" s="28">
        <v>100</v>
      </c>
      <c r="G185" s="25">
        <f>E185*F185</f>
        <v>0</v>
      </c>
    </row>
    <row r="187" spans="2:3" ht="38.25">
      <c r="B187" s="32" t="s">
        <v>147</v>
      </c>
      <c r="C187" s="5" t="s">
        <v>142</v>
      </c>
    </row>
    <row r="188" spans="3:7" ht="12.75">
      <c r="C188" s="5" t="s">
        <v>7</v>
      </c>
      <c r="D188" s="24" t="s">
        <v>11</v>
      </c>
      <c r="E188" s="28">
        <v>4</v>
      </c>
      <c r="G188" s="25">
        <f>E188*F188</f>
        <v>0</v>
      </c>
    </row>
    <row r="190" spans="2:3" ht="38.25">
      <c r="B190" s="32" t="s">
        <v>148</v>
      </c>
      <c r="C190" s="5" t="s">
        <v>143</v>
      </c>
    </row>
    <row r="191" spans="3:7" ht="12.75">
      <c r="C191" s="5" t="s">
        <v>7</v>
      </c>
      <c r="D191" s="24" t="s">
        <v>11</v>
      </c>
      <c r="E191" s="28">
        <v>22</v>
      </c>
      <c r="G191" s="25">
        <f>E191*F191</f>
        <v>0</v>
      </c>
    </row>
    <row r="193" spans="2:3" ht="25.5">
      <c r="B193" s="32" t="s">
        <v>149</v>
      </c>
      <c r="C193" s="5" t="s">
        <v>151</v>
      </c>
    </row>
    <row r="194" spans="3:7" ht="12.75">
      <c r="C194" s="5" t="s">
        <v>7</v>
      </c>
      <c r="D194" s="24" t="s">
        <v>4</v>
      </c>
      <c r="E194" s="28">
        <v>16</v>
      </c>
      <c r="G194" s="25">
        <f>E194*F194</f>
        <v>0</v>
      </c>
    </row>
    <row r="196" spans="2:3" ht="25.5">
      <c r="B196" s="32" t="s">
        <v>150</v>
      </c>
      <c r="C196" s="5" t="s">
        <v>282</v>
      </c>
    </row>
    <row r="197" spans="2:7" ht="12.75">
      <c r="B197" s="32" t="s">
        <v>7</v>
      </c>
      <c r="C197" s="5" t="s">
        <v>7</v>
      </c>
      <c r="D197" s="24" t="s">
        <v>4</v>
      </c>
      <c r="E197" s="28">
        <v>1</v>
      </c>
      <c r="G197" s="25">
        <f>E197*F197</f>
        <v>0</v>
      </c>
    </row>
    <row r="199" spans="2:7" ht="12.75">
      <c r="B199" s="35"/>
      <c r="C199" s="22" t="s">
        <v>33</v>
      </c>
      <c r="D199" s="41"/>
      <c r="E199" s="37"/>
      <c r="F199" s="27"/>
      <c r="G199" s="29">
        <f>SUM(G158:G198)</f>
        <v>0</v>
      </c>
    </row>
    <row r="200" spans="3:7" ht="12.75">
      <c r="C200" s="6"/>
      <c r="G200" s="40"/>
    </row>
    <row r="201" spans="1:7" ht="15.75">
      <c r="A201" s="4" t="s">
        <v>28</v>
      </c>
      <c r="B201" s="52" t="s">
        <v>154</v>
      </c>
      <c r="D201" s="28"/>
      <c r="F201" s="26"/>
      <c r="G201" s="40"/>
    </row>
    <row r="202" spans="1:7" ht="15.75">
      <c r="A202" s="4"/>
      <c r="B202" s="91"/>
      <c r="D202" s="28"/>
      <c r="F202" s="26"/>
      <c r="G202" s="40"/>
    </row>
    <row r="203" spans="1:7" ht="38.25">
      <c r="A203" s="4"/>
      <c r="B203" s="54" t="s">
        <v>159</v>
      </c>
      <c r="C203" s="5" t="s">
        <v>259</v>
      </c>
      <c r="F203" s="28"/>
      <c r="G203" s="26"/>
    </row>
    <row r="204" spans="3:7" ht="12.75">
      <c r="C204" s="5" t="s">
        <v>155</v>
      </c>
      <c r="D204" s="24" t="s">
        <v>3</v>
      </c>
      <c r="E204" s="28">
        <v>60</v>
      </c>
      <c r="F204" s="28"/>
      <c r="G204" s="26">
        <f>E204*F204</f>
        <v>0</v>
      </c>
    </row>
    <row r="205" spans="2:7" ht="12.75">
      <c r="B205" s="92"/>
      <c r="C205" s="3"/>
      <c r="D205" s="28"/>
      <c r="F205" s="26"/>
      <c r="G205" s="40"/>
    </row>
    <row r="206" spans="2:7" ht="12.75">
      <c r="B206" s="74"/>
      <c r="C206" s="53" t="s">
        <v>156</v>
      </c>
      <c r="D206" s="41"/>
      <c r="E206" s="37"/>
      <c r="F206" s="37"/>
      <c r="G206" s="29">
        <f>SUM(G204:G205)</f>
        <v>0</v>
      </c>
    </row>
    <row r="207" spans="3:7" ht="12.75">
      <c r="C207" s="6"/>
      <c r="G207" s="26"/>
    </row>
    <row r="208" spans="1:2" ht="15.75">
      <c r="A208" s="4" t="s">
        <v>79</v>
      </c>
      <c r="B208" s="52" t="s">
        <v>279</v>
      </c>
    </row>
    <row r="209" ht="15.75">
      <c r="B209" s="52"/>
    </row>
    <row r="210" spans="2:3" ht="29.25" customHeight="1">
      <c r="B210" s="32" t="s">
        <v>108</v>
      </c>
      <c r="C210" s="5" t="s">
        <v>283</v>
      </c>
    </row>
    <row r="211" spans="2:7" ht="12.75">
      <c r="B211" s="39"/>
      <c r="C211" s="5" t="s">
        <v>7</v>
      </c>
      <c r="D211" s="24" t="s">
        <v>11</v>
      </c>
      <c r="E211" s="28">
        <v>5</v>
      </c>
      <c r="G211" s="25">
        <f>E211*F211</f>
        <v>0</v>
      </c>
    </row>
    <row r="212" ht="12.75">
      <c r="B212" s="39"/>
    </row>
    <row r="213" spans="2:3" ht="83.25" customHeight="1">
      <c r="B213" s="32" t="s">
        <v>109</v>
      </c>
      <c r="C213" s="5" t="s">
        <v>284</v>
      </c>
    </row>
    <row r="214" spans="4:7" ht="18" customHeight="1">
      <c r="D214" s="24" t="s">
        <v>11</v>
      </c>
      <c r="E214" s="28">
        <v>25</v>
      </c>
      <c r="F214" s="30"/>
      <c r="G214" s="26">
        <f>E214*F214</f>
        <v>0</v>
      </c>
    </row>
    <row r="215" spans="2:7" ht="18" customHeight="1">
      <c r="B215" s="39"/>
      <c r="C215" s="42"/>
      <c r="G215" s="55"/>
    </row>
    <row r="216" spans="2:7" ht="12.75">
      <c r="B216" s="35"/>
      <c r="C216" s="22" t="s">
        <v>158</v>
      </c>
      <c r="D216" s="41"/>
      <c r="E216" s="37"/>
      <c r="F216" s="27"/>
      <c r="G216" s="29">
        <f>SUM(G210:G215)</f>
        <v>0</v>
      </c>
    </row>
    <row r="217" spans="3:7" ht="12.75">
      <c r="C217" s="6"/>
      <c r="G217" s="40"/>
    </row>
    <row r="218" spans="1:7" ht="15.75">
      <c r="A218" s="4" t="s">
        <v>119</v>
      </c>
      <c r="B218" s="52" t="s">
        <v>250</v>
      </c>
      <c r="C218" s="46"/>
      <c r="D218" s="28"/>
      <c r="G218" s="26"/>
    </row>
    <row r="219" spans="2:7" ht="12.75">
      <c r="B219" s="54"/>
      <c r="G219" s="26"/>
    </row>
    <row r="220" spans="2:7" ht="40.5" customHeight="1">
      <c r="B220" s="32" t="s">
        <v>113</v>
      </c>
      <c r="C220" s="5" t="s">
        <v>117</v>
      </c>
      <c r="G220" s="26"/>
    </row>
    <row r="221" spans="2:7" ht="15.75">
      <c r="B221" s="4"/>
      <c r="C221" s="5" t="s">
        <v>152</v>
      </c>
      <c r="D221" s="24" t="s">
        <v>11</v>
      </c>
      <c r="E221" s="28">
        <v>400</v>
      </c>
      <c r="G221" s="26">
        <f>E221*F221</f>
        <v>0</v>
      </c>
    </row>
    <row r="222" spans="2:7" ht="15.75">
      <c r="B222" s="4"/>
      <c r="G222" s="26"/>
    </row>
    <row r="223" spans="2:7" ht="54.75" customHeight="1">
      <c r="B223" s="32" t="s">
        <v>114</v>
      </c>
      <c r="C223" s="5" t="s">
        <v>262</v>
      </c>
      <c r="G223" s="26"/>
    </row>
    <row r="224" spans="2:7" ht="15.75">
      <c r="B224" s="4"/>
      <c r="D224" s="24" t="s">
        <v>3</v>
      </c>
      <c r="E224" s="28">
        <v>1000</v>
      </c>
      <c r="G224" s="26">
        <f>E224*F224</f>
        <v>0</v>
      </c>
    </row>
    <row r="225" spans="2:7" ht="15.75">
      <c r="B225" s="4"/>
      <c r="G225" s="26"/>
    </row>
    <row r="226" spans="2:7" ht="38.25" customHeight="1">
      <c r="B226" s="32" t="s">
        <v>115</v>
      </c>
      <c r="C226" s="42" t="s">
        <v>110</v>
      </c>
      <c r="D226" s="28"/>
      <c r="E226" s="25"/>
      <c r="F226" s="47"/>
      <c r="G226" s="26"/>
    </row>
    <row r="227" spans="2:7" ht="15.75">
      <c r="B227" s="4"/>
      <c r="C227" s="42"/>
      <c r="D227" s="28" t="s">
        <v>11</v>
      </c>
      <c r="E227" s="25">
        <v>250</v>
      </c>
      <c r="G227" s="26">
        <f>E227*F227</f>
        <v>0</v>
      </c>
    </row>
    <row r="228" spans="2:7" ht="15.75">
      <c r="B228" s="4"/>
      <c r="G228" s="26"/>
    </row>
    <row r="229" spans="2:7" ht="25.5">
      <c r="B229" s="32" t="s">
        <v>116</v>
      </c>
      <c r="C229" s="5" t="s">
        <v>111</v>
      </c>
      <c r="G229" s="26"/>
    </row>
    <row r="230" spans="2:7" ht="15.75">
      <c r="B230" s="4"/>
      <c r="D230" s="24" t="s">
        <v>11</v>
      </c>
      <c r="E230" s="28">
        <v>150</v>
      </c>
      <c r="G230" s="26">
        <f>E230*F230</f>
        <v>0</v>
      </c>
    </row>
    <row r="231" spans="2:7" ht="12.75">
      <c r="B231" s="54"/>
      <c r="G231" s="26"/>
    </row>
    <row r="232" spans="2:7" ht="15.75" customHeight="1">
      <c r="B232" s="74"/>
      <c r="C232" s="22" t="s">
        <v>112</v>
      </c>
      <c r="D232" s="41"/>
      <c r="E232" s="37"/>
      <c r="F232" s="27"/>
      <c r="G232" s="48">
        <f>SUM(G221:G230)</f>
        <v>0</v>
      </c>
    </row>
    <row r="233" spans="3:7" ht="17.25" customHeight="1">
      <c r="C233" s="6"/>
      <c r="G233" s="40"/>
    </row>
    <row r="234" spans="1:3" ht="15.75">
      <c r="A234" s="4" t="s">
        <v>120</v>
      </c>
      <c r="B234" s="52" t="s">
        <v>23</v>
      </c>
      <c r="C234" s="8"/>
    </row>
    <row r="235" spans="1:3" ht="15.75">
      <c r="A235" s="4"/>
      <c r="B235" s="34"/>
      <c r="C235" s="8"/>
    </row>
    <row r="236" spans="1:3" ht="40.5" customHeight="1">
      <c r="A236" s="4"/>
      <c r="B236" s="32" t="s">
        <v>160</v>
      </c>
      <c r="C236" s="5" t="s">
        <v>286</v>
      </c>
    </row>
    <row r="237" spans="1:7" ht="15.75">
      <c r="A237" s="4"/>
      <c r="D237" s="24" t="s">
        <v>3</v>
      </c>
      <c r="E237" s="28">
        <v>580</v>
      </c>
      <c r="G237" s="25">
        <f>E237*F237</f>
        <v>0</v>
      </c>
    </row>
    <row r="238" ht="15.75">
      <c r="A238" s="4"/>
    </row>
    <row r="239" spans="1:3" ht="51">
      <c r="A239" s="4"/>
      <c r="B239" s="32" t="s">
        <v>161</v>
      </c>
      <c r="C239" s="5" t="s">
        <v>285</v>
      </c>
    </row>
    <row r="240" spans="1:7" ht="15.75">
      <c r="A240" s="4"/>
      <c r="D240" s="24" t="s">
        <v>3</v>
      </c>
      <c r="E240" s="28">
        <v>48</v>
      </c>
      <c r="G240" s="25">
        <f>E240*F240</f>
        <v>0</v>
      </c>
    </row>
    <row r="241" ht="15.75">
      <c r="A241" s="4"/>
    </row>
    <row r="242" spans="1:3" ht="38.25">
      <c r="A242" s="4"/>
      <c r="B242" s="32" t="s">
        <v>162</v>
      </c>
      <c r="C242" s="5" t="s">
        <v>78</v>
      </c>
    </row>
    <row r="243" spans="1:7" ht="15.75">
      <c r="A243" s="4"/>
      <c r="C243" s="5" t="s">
        <v>121</v>
      </c>
      <c r="D243" s="24" t="s">
        <v>4</v>
      </c>
      <c r="E243" s="28">
        <v>3</v>
      </c>
      <c r="G243" s="25">
        <f>E243*F243</f>
        <v>0</v>
      </c>
    </row>
    <row r="244" spans="1:7" ht="15.75">
      <c r="A244" s="4"/>
      <c r="C244" s="5" t="s">
        <v>122</v>
      </c>
      <c r="D244" s="24" t="s">
        <v>4</v>
      </c>
      <c r="E244" s="28">
        <v>9</v>
      </c>
      <c r="G244" s="25">
        <f>E244*F244</f>
        <v>0</v>
      </c>
    </row>
    <row r="245" ht="15.75">
      <c r="A245" s="4"/>
    </row>
    <row r="246" spans="1:3" ht="81" customHeight="1">
      <c r="A246" s="4"/>
      <c r="B246" s="32" t="s">
        <v>163</v>
      </c>
      <c r="C246" s="5" t="s">
        <v>295</v>
      </c>
    </row>
    <row r="247" spans="1:7" ht="15.75">
      <c r="A247" s="4"/>
      <c r="D247" s="24" t="s">
        <v>6</v>
      </c>
      <c r="E247" s="28">
        <v>700</v>
      </c>
      <c r="G247" s="25">
        <f>E247*F247</f>
        <v>0</v>
      </c>
    </row>
    <row r="248" ht="15.75">
      <c r="A248" s="4"/>
    </row>
    <row r="249" spans="2:3" ht="25.5">
      <c r="B249" s="32" t="s">
        <v>164</v>
      </c>
      <c r="C249" s="5" t="s">
        <v>49</v>
      </c>
    </row>
    <row r="250" spans="4:7" ht="12.75">
      <c r="D250" s="24" t="s">
        <v>6</v>
      </c>
      <c r="E250" s="28">
        <v>1500</v>
      </c>
      <c r="G250" s="25">
        <f>E250*F250</f>
        <v>0</v>
      </c>
    </row>
    <row r="252" spans="2:3" ht="12.75">
      <c r="B252" s="32" t="s">
        <v>296</v>
      </c>
      <c r="C252" s="5" t="s">
        <v>34</v>
      </c>
    </row>
    <row r="253" spans="4:7" ht="12.75">
      <c r="D253" s="24" t="s">
        <v>3</v>
      </c>
      <c r="E253" s="28">
        <v>2000</v>
      </c>
      <c r="G253" s="25">
        <f>E253*F253</f>
        <v>0</v>
      </c>
    </row>
    <row r="255" spans="1:7" ht="12.75">
      <c r="A255" s="23"/>
      <c r="B255" s="35"/>
      <c r="C255" s="22" t="s">
        <v>24</v>
      </c>
      <c r="D255" s="41"/>
      <c r="E255" s="37"/>
      <c r="F255" s="27"/>
      <c r="G255" s="29">
        <f>SUM(G237:G254)</f>
        <v>0</v>
      </c>
    </row>
    <row r="257" spans="1:7" ht="15.75">
      <c r="A257" s="4" t="s">
        <v>165</v>
      </c>
      <c r="B257" s="52" t="s">
        <v>253</v>
      </c>
      <c r="G257" s="26"/>
    </row>
    <row r="258" spans="2:7" ht="12.75">
      <c r="B258" s="54"/>
      <c r="G258" s="55"/>
    </row>
    <row r="259" spans="2:7" ht="12.75">
      <c r="B259" s="54"/>
      <c r="C259" s="96" t="s">
        <v>263</v>
      </c>
      <c r="G259" s="26"/>
    </row>
    <row r="260" spans="2:7" ht="12.75">
      <c r="B260" s="32" t="s">
        <v>264</v>
      </c>
      <c r="C260" s="96"/>
      <c r="G260" s="26"/>
    </row>
    <row r="261" spans="2:7" ht="12.75">
      <c r="B261" s="54"/>
      <c r="C261" s="65" t="s">
        <v>265</v>
      </c>
      <c r="D261" s="24" t="s">
        <v>266</v>
      </c>
      <c r="E261" s="95">
        <v>0.5</v>
      </c>
      <c r="G261" s="25">
        <f>F261*0.005</f>
        <v>0</v>
      </c>
    </row>
    <row r="262" spans="2:7" ht="12.75">
      <c r="B262" s="54"/>
      <c r="G262" s="26"/>
    </row>
    <row r="263" spans="2:7" ht="12.75">
      <c r="B263" s="32" t="s">
        <v>267</v>
      </c>
      <c r="C263" s="5" t="s">
        <v>268</v>
      </c>
      <c r="G263" s="26"/>
    </row>
    <row r="264" spans="2:7" ht="12.75">
      <c r="B264" s="54"/>
      <c r="D264" s="24" t="s">
        <v>55</v>
      </c>
      <c r="E264" s="28">
        <v>16</v>
      </c>
      <c r="G264" s="26">
        <f>E264*F264</f>
        <v>0</v>
      </c>
    </row>
    <row r="265" spans="2:7" ht="12.75">
      <c r="B265" s="54"/>
      <c r="G265" s="26"/>
    </row>
    <row r="266" spans="2:7" ht="12.75">
      <c r="B266" s="74"/>
      <c r="C266" s="22" t="s">
        <v>269</v>
      </c>
      <c r="D266" s="41"/>
      <c r="E266" s="37"/>
      <c r="F266" s="27"/>
      <c r="G266" s="45">
        <f>SUM(G260:G265)</f>
        <v>0</v>
      </c>
    </row>
  </sheetData>
  <sheetProtection/>
  <mergeCells count="1">
    <mergeCell ref="C259:C260"/>
  </mergeCells>
  <printOptions/>
  <pageMargins left="1.968503937007874" right="0.7086614173228347" top="0.7480314960629921" bottom="0.7480314960629921" header="0.31496062992125984" footer="0.31496062992125984"/>
  <pageSetup horizontalDpi="600" verticalDpi="600" orientation="portrait" paperSize="9" scale="56" r:id="rId1"/>
  <rowBreaks count="5" manualBreakCount="5">
    <brk id="55" max="6" man="1"/>
    <brk id="108" max="6" man="1"/>
    <brk id="143" max="6" man="1"/>
    <brk id="200" max="6" man="1"/>
    <brk id="232" max="6" man="1"/>
  </rowBreaks>
</worksheet>
</file>

<file path=xl/worksheets/sheet2.xml><?xml version="1.0" encoding="utf-8"?>
<worksheet xmlns="http://schemas.openxmlformats.org/spreadsheetml/2006/main" xmlns:r="http://schemas.openxmlformats.org/officeDocument/2006/relationships">
  <dimension ref="A2:F134"/>
  <sheetViews>
    <sheetView view="pageBreakPreview" zoomScaleSheetLayoutView="100" workbookViewId="0" topLeftCell="A1">
      <selection activeCell="E100" sqref="E1:E16384"/>
    </sheetView>
  </sheetViews>
  <sheetFormatPr defaultColWidth="9.00390625" defaultRowHeight="12.75"/>
  <cols>
    <col min="1" max="1" width="4.00390625" style="54" customWidth="1"/>
    <col min="2" max="2" width="35.625" style="67" customWidth="1"/>
    <col min="3" max="3" width="11.00390625" style="24" customWidth="1"/>
    <col min="4" max="4" width="12.25390625" style="24" customWidth="1"/>
    <col min="5" max="5" width="10.375" style="25" customWidth="1"/>
    <col min="6" max="6" width="16.25390625" style="26" bestFit="1" customWidth="1"/>
  </cols>
  <sheetData>
    <row r="2" ht="18">
      <c r="B2" s="56" t="s">
        <v>166</v>
      </c>
    </row>
    <row r="3" spans="1:2" ht="18">
      <c r="A3" s="57"/>
      <c r="B3" s="43" t="s">
        <v>291</v>
      </c>
    </row>
    <row r="4" spans="1:2" ht="31.5">
      <c r="A4" s="57"/>
      <c r="B4" s="93" t="s">
        <v>293</v>
      </c>
    </row>
    <row r="5" spans="1:2" ht="12.75">
      <c r="A5" s="57"/>
      <c r="B5" s="58"/>
    </row>
    <row r="6" spans="1:6" ht="12.75">
      <c r="A6" s="57"/>
      <c r="B6" s="42"/>
      <c r="C6" s="24" t="s">
        <v>167</v>
      </c>
      <c r="D6" s="24" t="s">
        <v>168</v>
      </c>
      <c r="F6" s="26" t="s">
        <v>169</v>
      </c>
    </row>
    <row r="7" spans="1:2" ht="12.75">
      <c r="A7" s="59" t="s">
        <v>170</v>
      </c>
      <c r="B7" s="58" t="s">
        <v>171</v>
      </c>
    </row>
    <row r="8" spans="1:6" ht="12.75">
      <c r="A8" s="57"/>
      <c r="B8" s="42"/>
      <c r="F8" s="55"/>
    </row>
    <row r="9" spans="1:6" ht="25.5">
      <c r="A9" s="54" t="s">
        <v>172</v>
      </c>
      <c r="B9" s="42" t="s">
        <v>173</v>
      </c>
      <c r="C9" s="24" t="s">
        <v>11</v>
      </c>
      <c r="D9" s="28">
        <v>2.6</v>
      </c>
      <c r="F9" s="55">
        <f>+D9*E9</f>
        <v>0</v>
      </c>
    </row>
    <row r="10" spans="1:6" ht="12.75">
      <c r="A10" s="57"/>
      <c r="B10" s="42"/>
      <c r="D10" s="28"/>
      <c r="F10" s="55"/>
    </row>
    <row r="11" spans="1:6" ht="38.25">
      <c r="A11" s="54" t="s">
        <v>174</v>
      </c>
      <c r="B11" s="42" t="s">
        <v>175</v>
      </c>
      <c r="C11" s="24" t="s">
        <v>11</v>
      </c>
      <c r="D11" s="28">
        <v>2.75</v>
      </c>
      <c r="F11" s="55">
        <f>+D11*E11</f>
        <v>0</v>
      </c>
    </row>
    <row r="12" spans="1:6" ht="12.75">
      <c r="A12" s="57"/>
      <c r="B12" s="42"/>
      <c r="D12" s="28"/>
      <c r="F12" s="55"/>
    </row>
    <row r="13" spans="1:6" ht="25.5">
      <c r="A13" s="54" t="s">
        <v>176</v>
      </c>
      <c r="B13" s="42" t="s">
        <v>177</v>
      </c>
      <c r="C13" s="24" t="s">
        <v>4</v>
      </c>
      <c r="D13" s="28">
        <v>6</v>
      </c>
      <c r="F13" s="55">
        <f>+D13*E13</f>
        <v>0</v>
      </c>
    </row>
    <row r="14" spans="1:6" ht="12.75">
      <c r="A14" s="57"/>
      <c r="B14" s="42"/>
      <c r="D14" s="28"/>
      <c r="F14" s="55"/>
    </row>
    <row r="15" spans="1:6" ht="38.25">
      <c r="A15" s="54" t="s">
        <v>178</v>
      </c>
      <c r="B15" s="42" t="s">
        <v>179</v>
      </c>
      <c r="C15" s="24" t="s">
        <v>4</v>
      </c>
      <c r="D15" s="28">
        <v>1</v>
      </c>
      <c r="F15" s="55">
        <f>+D15*E15</f>
        <v>0</v>
      </c>
    </row>
    <row r="16" spans="1:6" ht="12.75">
      <c r="A16" s="57"/>
      <c r="B16" s="42"/>
      <c r="D16" s="28"/>
      <c r="F16" s="55"/>
    </row>
    <row r="17" spans="1:6" ht="12.75">
      <c r="A17" s="57"/>
      <c r="B17" s="53" t="s">
        <v>180</v>
      </c>
      <c r="C17" s="60"/>
      <c r="D17" s="60"/>
      <c r="E17" s="29"/>
      <c r="F17" s="61">
        <f>SUM(F8:F15)</f>
        <v>0</v>
      </c>
    </row>
    <row r="18" spans="1:6" ht="12.75">
      <c r="A18" s="57"/>
      <c r="B18" s="58"/>
      <c r="C18" s="62"/>
      <c r="D18" s="62"/>
      <c r="E18" s="40"/>
      <c r="F18" s="63"/>
    </row>
    <row r="19" spans="1:6" ht="12.75">
      <c r="A19" s="59" t="s">
        <v>8</v>
      </c>
      <c r="B19" s="58" t="s">
        <v>181</v>
      </c>
      <c r="F19" s="55"/>
    </row>
    <row r="20" spans="1:6" ht="12.75">
      <c r="A20" s="57"/>
      <c r="B20" s="42"/>
      <c r="F20" s="55"/>
    </row>
    <row r="21" spans="1:6" ht="38.25">
      <c r="A21" s="54" t="s">
        <v>172</v>
      </c>
      <c r="B21" s="42" t="s">
        <v>182</v>
      </c>
      <c r="F21" s="55"/>
    </row>
    <row r="22" spans="1:6" ht="12.75">
      <c r="A22" s="57"/>
      <c r="B22" s="42" t="s">
        <v>183</v>
      </c>
      <c r="C22" s="24" t="s">
        <v>11</v>
      </c>
      <c r="D22" s="28">
        <v>30</v>
      </c>
      <c r="F22" s="55">
        <f>+D22*E22</f>
        <v>0</v>
      </c>
    </row>
    <row r="23" spans="1:6" ht="12.75">
      <c r="A23" s="57"/>
      <c r="B23" s="42" t="s">
        <v>184</v>
      </c>
      <c r="C23" s="24" t="s">
        <v>11</v>
      </c>
      <c r="D23" s="28">
        <v>10</v>
      </c>
      <c r="F23" s="55">
        <f>+D23*E23</f>
        <v>0</v>
      </c>
    </row>
    <row r="24" spans="1:6" ht="12.75">
      <c r="A24" s="57"/>
      <c r="B24" s="42" t="s">
        <v>185</v>
      </c>
      <c r="C24" s="24" t="s">
        <v>11</v>
      </c>
      <c r="D24" s="28">
        <v>5</v>
      </c>
      <c r="F24" s="55">
        <f>+D24*E24</f>
        <v>0</v>
      </c>
    </row>
    <row r="25" spans="1:6" ht="12.75">
      <c r="A25" s="57"/>
      <c r="B25" s="42"/>
      <c r="D25" s="28"/>
      <c r="F25" s="55"/>
    </row>
    <row r="26" spans="1:6" ht="25.5">
      <c r="A26" s="54" t="s">
        <v>176</v>
      </c>
      <c r="B26" s="42" t="s">
        <v>228</v>
      </c>
      <c r="C26" s="24" t="s">
        <v>11</v>
      </c>
      <c r="D26" s="28">
        <v>30</v>
      </c>
      <c r="F26" s="55">
        <f>+D26*E26</f>
        <v>0</v>
      </c>
    </row>
    <row r="27" spans="1:6" ht="12.75">
      <c r="A27" s="57"/>
      <c r="B27" s="42"/>
      <c r="D27" s="28"/>
      <c r="F27" s="55"/>
    </row>
    <row r="28" spans="1:6" ht="25.5">
      <c r="A28" s="54" t="s">
        <v>178</v>
      </c>
      <c r="B28" s="42" t="s">
        <v>186</v>
      </c>
      <c r="C28" s="24" t="s">
        <v>11</v>
      </c>
      <c r="D28" s="28">
        <v>15</v>
      </c>
      <c r="F28" s="55">
        <f>+D28*E28</f>
        <v>0</v>
      </c>
    </row>
    <row r="29" spans="2:6" ht="12.75">
      <c r="B29" s="42"/>
      <c r="D29" s="28"/>
      <c r="F29" s="55"/>
    </row>
    <row r="30" spans="1:6" ht="12.75">
      <c r="A30" s="57"/>
      <c r="B30" s="53" t="s">
        <v>187</v>
      </c>
      <c r="C30" s="41"/>
      <c r="D30" s="41"/>
      <c r="E30" s="27"/>
      <c r="F30" s="61">
        <f>SUM(F22:F28)</f>
        <v>0</v>
      </c>
    </row>
    <row r="31" spans="1:6" ht="12.75">
      <c r="A31" s="57"/>
      <c r="B31" s="42"/>
      <c r="F31" s="55"/>
    </row>
    <row r="32" spans="1:6" ht="12.75">
      <c r="A32" s="64" t="s">
        <v>14</v>
      </c>
      <c r="B32" s="58" t="s">
        <v>188</v>
      </c>
      <c r="F32" s="55"/>
    </row>
    <row r="33" spans="1:6" ht="12.75">
      <c r="A33" s="57"/>
      <c r="B33" s="42"/>
      <c r="F33" s="55"/>
    </row>
    <row r="34" spans="1:2" ht="25.5">
      <c r="A34" s="54" t="s">
        <v>172</v>
      </c>
      <c r="B34" s="42" t="s">
        <v>189</v>
      </c>
    </row>
    <row r="35" spans="1:6" ht="12.75">
      <c r="A35" s="57"/>
      <c r="B35" s="42" t="s">
        <v>190</v>
      </c>
      <c r="D35" s="28"/>
      <c r="F35" s="55"/>
    </row>
    <row r="36" spans="1:6" ht="12.75">
      <c r="A36" s="57"/>
      <c r="B36" t="s">
        <v>191</v>
      </c>
      <c r="C36" s="24" t="s">
        <v>6</v>
      </c>
      <c r="D36" s="28">
        <v>17</v>
      </c>
      <c r="F36" s="55">
        <f>+D36*E36</f>
        <v>0</v>
      </c>
    </row>
    <row r="37" spans="1:6" ht="12.75">
      <c r="A37" s="57"/>
      <c r="B37" t="s">
        <v>192</v>
      </c>
      <c r="C37" s="24" t="s">
        <v>6</v>
      </c>
      <c r="D37" s="28">
        <v>35</v>
      </c>
      <c r="F37" s="55">
        <f>+D37*E37</f>
        <v>0</v>
      </c>
    </row>
    <row r="38" spans="1:6" ht="12.75">
      <c r="A38" s="57"/>
      <c r="B38"/>
      <c r="D38" s="28"/>
      <c r="F38" s="55"/>
    </row>
    <row r="39" spans="1:6" ht="25.5">
      <c r="A39" s="57"/>
      <c r="B39" s="42" t="s">
        <v>238</v>
      </c>
      <c r="C39"/>
      <c r="D39" s="28"/>
      <c r="F39" s="55"/>
    </row>
    <row r="40" spans="1:6" ht="12.75">
      <c r="A40" s="57"/>
      <c r="B40" t="s">
        <v>239</v>
      </c>
      <c r="C40" s="24" t="s">
        <v>6</v>
      </c>
      <c r="D40" s="28">
        <v>24</v>
      </c>
      <c r="F40" s="55">
        <f>+D40*E40</f>
        <v>0</v>
      </c>
    </row>
    <row r="41" spans="1:6" ht="12.75">
      <c r="A41" s="57"/>
      <c r="B41"/>
      <c r="C41"/>
      <c r="D41" s="28"/>
      <c r="F41" s="55"/>
    </row>
    <row r="42" spans="1:4" ht="38.25">
      <c r="A42" s="54" t="s">
        <v>174</v>
      </c>
      <c r="B42" s="42" t="s">
        <v>229</v>
      </c>
      <c r="D42" s="28"/>
    </row>
    <row r="43" spans="1:6" ht="12.75">
      <c r="A43" s="57"/>
      <c r="B43" s="42" t="s">
        <v>193</v>
      </c>
      <c r="C43" s="24" t="s">
        <v>6</v>
      </c>
      <c r="D43" s="28">
        <v>16</v>
      </c>
      <c r="F43" s="55">
        <f>+D43*E43</f>
        <v>0</v>
      </c>
    </row>
    <row r="44" spans="1:6" ht="12.75">
      <c r="A44" s="57"/>
      <c r="B44"/>
      <c r="D44" s="28"/>
      <c r="F44" s="55"/>
    </row>
    <row r="45" spans="1:4" ht="25.5">
      <c r="A45" s="54" t="s">
        <v>176</v>
      </c>
      <c r="B45" s="42" t="s">
        <v>189</v>
      </c>
      <c r="D45" s="28"/>
    </row>
    <row r="46" spans="2:6" ht="12.75">
      <c r="B46" s="65" t="s">
        <v>194</v>
      </c>
      <c r="C46" s="24" t="s">
        <v>3</v>
      </c>
      <c r="D46" s="28">
        <v>12</v>
      </c>
      <c r="F46" s="55">
        <f>+D46*E46</f>
        <v>0</v>
      </c>
    </row>
    <row r="47" spans="2:6" ht="25.5">
      <c r="B47" s="66" t="s">
        <v>230</v>
      </c>
      <c r="C47" s="24" t="s">
        <v>3</v>
      </c>
      <c r="D47" s="28">
        <v>10</v>
      </c>
      <c r="F47" s="55">
        <f>+D47*E47</f>
        <v>0</v>
      </c>
    </row>
    <row r="48" spans="2:6" ht="25.5">
      <c r="B48" s="66" t="s">
        <v>231</v>
      </c>
      <c r="C48" s="24" t="s">
        <v>3</v>
      </c>
      <c r="D48" s="28">
        <v>5</v>
      </c>
      <c r="F48" s="55">
        <f>+D48*E48</f>
        <v>0</v>
      </c>
    </row>
    <row r="49" spans="2:6" ht="12.75">
      <c r="B49" s="66"/>
      <c r="D49" s="28"/>
      <c r="F49" s="55"/>
    </row>
    <row r="50" spans="1:2" ht="63.75">
      <c r="A50" s="54" t="s">
        <v>178</v>
      </c>
      <c r="B50" s="67" t="s">
        <v>232</v>
      </c>
    </row>
    <row r="51" spans="1:6" ht="12.75">
      <c r="A51" s="57"/>
      <c r="B51" s="42" t="s">
        <v>195</v>
      </c>
      <c r="C51" s="24" t="s">
        <v>3</v>
      </c>
      <c r="D51" s="28">
        <v>6</v>
      </c>
      <c r="F51" s="55">
        <f>+D51*E51</f>
        <v>0</v>
      </c>
    </row>
    <row r="52" spans="1:2" ht="12.75">
      <c r="A52" s="57"/>
      <c r="B52" s="42"/>
    </row>
    <row r="53" spans="1:6" ht="12.75">
      <c r="A53" s="57"/>
      <c r="B53" s="53" t="s">
        <v>196</v>
      </c>
      <c r="C53" s="60"/>
      <c r="D53" s="68"/>
      <c r="E53" s="29"/>
      <c r="F53" s="61">
        <f>SUM(F35:F51)</f>
        <v>0</v>
      </c>
    </row>
    <row r="54" spans="1:4" ht="12.75">
      <c r="A54" s="57"/>
      <c r="B54" s="42"/>
      <c r="D54" s="28"/>
    </row>
    <row r="55" spans="1:4" ht="12.75">
      <c r="A55" s="64" t="s">
        <v>18</v>
      </c>
      <c r="B55" s="58" t="s">
        <v>197</v>
      </c>
      <c r="D55" s="28"/>
    </row>
    <row r="56" spans="1:4" ht="12.75">
      <c r="A56" s="57"/>
      <c r="B56" s="42"/>
      <c r="D56" s="28"/>
    </row>
    <row r="57" spans="1:2" ht="38.25">
      <c r="A57" s="54" t="s">
        <v>172</v>
      </c>
      <c r="B57" s="42" t="s">
        <v>198</v>
      </c>
    </row>
    <row r="58" spans="1:6" ht="12.75">
      <c r="A58" s="57"/>
      <c r="B58" s="42"/>
      <c r="C58" s="24" t="s">
        <v>199</v>
      </c>
      <c r="D58" s="28">
        <v>1.5</v>
      </c>
      <c r="F58" s="55">
        <f>+D58*E58</f>
        <v>0</v>
      </c>
    </row>
    <row r="59" spans="1:2" ht="12.75">
      <c r="A59" s="57"/>
      <c r="B59" s="42"/>
    </row>
    <row r="60" spans="1:2" ht="25.5">
      <c r="A60" s="54" t="s">
        <v>174</v>
      </c>
      <c r="B60" s="42" t="s">
        <v>200</v>
      </c>
    </row>
    <row r="61" spans="2:6" ht="12.75">
      <c r="B61" s="42"/>
      <c r="C61" s="24" t="s">
        <v>199</v>
      </c>
      <c r="D61" s="28">
        <v>14.2</v>
      </c>
      <c r="F61" s="55">
        <f>+D61*E61</f>
        <v>0</v>
      </c>
    </row>
    <row r="62" ht="12.75">
      <c r="B62" s="42"/>
    </row>
    <row r="63" spans="1:2" ht="25.5">
      <c r="A63" s="54" t="s">
        <v>176</v>
      </c>
      <c r="B63" s="42" t="s">
        <v>201</v>
      </c>
    </row>
    <row r="64" spans="2:6" ht="12.75">
      <c r="B64" s="42"/>
      <c r="C64" s="24" t="s">
        <v>11</v>
      </c>
      <c r="D64" s="28">
        <v>10</v>
      </c>
      <c r="F64" s="55">
        <f>+D64*E64</f>
        <v>0</v>
      </c>
    </row>
    <row r="65" spans="2:6" ht="12.75">
      <c r="B65" s="42"/>
      <c r="D65" s="28"/>
      <c r="F65" s="55"/>
    </row>
    <row r="66" spans="1:2" ht="25.5">
      <c r="A66" s="54" t="s">
        <v>178</v>
      </c>
      <c r="B66" s="42" t="s">
        <v>233</v>
      </c>
    </row>
    <row r="67" spans="2:6" ht="12.75">
      <c r="B67" s="42"/>
      <c r="C67" s="24" t="s">
        <v>11</v>
      </c>
      <c r="D67" s="28">
        <v>3</v>
      </c>
      <c r="F67" s="55">
        <f>+D67*E67</f>
        <v>0</v>
      </c>
    </row>
    <row r="68" ht="12.75">
      <c r="B68" s="42"/>
    </row>
    <row r="69" spans="1:2" ht="25.5">
      <c r="A69" s="54" t="s">
        <v>202</v>
      </c>
      <c r="B69" s="42" t="s">
        <v>203</v>
      </c>
    </row>
    <row r="70" spans="2:6" ht="12.75">
      <c r="B70" s="42"/>
      <c r="C70" s="24" t="s">
        <v>11</v>
      </c>
      <c r="D70" s="28">
        <v>0.6</v>
      </c>
      <c r="F70" s="55">
        <f>+D70*E70</f>
        <v>0</v>
      </c>
    </row>
    <row r="71" ht="12.75">
      <c r="B71" s="42"/>
    </row>
    <row r="72" spans="1:4" ht="25.5">
      <c r="A72" s="54" t="s">
        <v>204</v>
      </c>
      <c r="B72" s="42" t="s">
        <v>205</v>
      </c>
      <c r="D72" s="28"/>
    </row>
    <row r="73" spans="2:6" ht="12.75">
      <c r="B73" s="42" t="s">
        <v>234</v>
      </c>
      <c r="C73" s="24" t="s">
        <v>157</v>
      </c>
      <c r="D73" s="28">
        <v>120.6</v>
      </c>
      <c r="F73" s="55">
        <f>+D73*E73</f>
        <v>0</v>
      </c>
    </row>
    <row r="74" spans="2:6" ht="12.75">
      <c r="B74" s="42" t="s">
        <v>206</v>
      </c>
      <c r="C74" s="24" t="s">
        <v>157</v>
      </c>
      <c r="D74" s="28">
        <v>262.2</v>
      </c>
      <c r="F74" s="55">
        <f>+D74*E74</f>
        <v>0</v>
      </c>
    </row>
    <row r="75" spans="2:6" ht="12.75">
      <c r="B75" s="42" t="s">
        <v>235</v>
      </c>
      <c r="C75" s="24" t="s">
        <v>157</v>
      </c>
      <c r="D75" s="28">
        <v>533</v>
      </c>
      <c r="F75" s="55">
        <f>+D75*E75</f>
        <v>0</v>
      </c>
    </row>
    <row r="76" spans="2:6" ht="12.75">
      <c r="B76" s="42"/>
      <c r="D76" s="28"/>
      <c r="F76" s="55"/>
    </row>
    <row r="77" spans="1:4" ht="38.25">
      <c r="A77" s="54" t="s">
        <v>207</v>
      </c>
      <c r="B77" s="42" t="s">
        <v>208</v>
      </c>
      <c r="D77" s="28"/>
    </row>
    <row r="78" spans="2:6" ht="12.75">
      <c r="B78" s="42"/>
      <c r="C78" s="24" t="s">
        <v>157</v>
      </c>
      <c r="D78" s="28">
        <v>1865</v>
      </c>
      <c r="F78" s="55">
        <f>+D78*E78</f>
        <v>0</v>
      </c>
    </row>
    <row r="79" spans="2:6" ht="12.75">
      <c r="B79" s="42"/>
      <c r="D79" s="28"/>
      <c r="F79" s="55"/>
    </row>
    <row r="80" spans="1:2" ht="12.75">
      <c r="A80" s="54" t="s">
        <v>209</v>
      </c>
      <c r="B80" s="42" t="s">
        <v>210</v>
      </c>
    </row>
    <row r="81" spans="2:6" ht="12.75">
      <c r="B81" s="42"/>
      <c r="C81" s="24" t="s">
        <v>157</v>
      </c>
      <c r="D81" s="28">
        <v>50</v>
      </c>
      <c r="F81" s="55">
        <f>+D81*E81</f>
        <v>0</v>
      </c>
    </row>
    <row r="82" spans="2:6" ht="12.75">
      <c r="B82" s="42"/>
      <c r="D82" s="28"/>
      <c r="F82" s="55"/>
    </row>
    <row r="83" spans="1:2" ht="51">
      <c r="A83" s="54" t="s">
        <v>211</v>
      </c>
      <c r="B83" s="42" t="s">
        <v>236</v>
      </c>
    </row>
    <row r="84" spans="2:6" ht="12.75">
      <c r="B84" s="42"/>
      <c r="C84" s="24" t="s">
        <v>157</v>
      </c>
      <c r="D84" s="28">
        <v>40</v>
      </c>
      <c r="F84" s="55">
        <f>+D84*E84</f>
        <v>0</v>
      </c>
    </row>
    <row r="85" spans="2:6" ht="12.75">
      <c r="B85" s="42"/>
      <c r="D85" s="28"/>
      <c r="F85" s="55"/>
    </row>
    <row r="86" spans="1:2" ht="38.25">
      <c r="A86" s="54" t="s">
        <v>212</v>
      </c>
      <c r="B86" s="42" t="s">
        <v>237</v>
      </c>
    </row>
    <row r="87" spans="2:6" ht="12.75">
      <c r="B87" s="42"/>
      <c r="C87" s="24" t="s">
        <v>157</v>
      </c>
      <c r="D87" s="28">
        <v>56</v>
      </c>
      <c r="F87" s="55">
        <f>+D87*E87</f>
        <v>0</v>
      </c>
    </row>
    <row r="88" ht="12.75">
      <c r="B88" s="42"/>
    </row>
    <row r="89" spans="1:2" ht="25.5">
      <c r="A89" s="54" t="s">
        <v>213</v>
      </c>
      <c r="B89" s="42" t="s">
        <v>214</v>
      </c>
    </row>
    <row r="90" spans="2:6" ht="12.75">
      <c r="B90" s="42"/>
      <c r="C90" s="24" t="s">
        <v>3</v>
      </c>
      <c r="D90" s="28">
        <v>6</v>
      </c>
      <c r="F90" s="55">
        <f>+D90*E90</f>
        <v>0</v>
      </c>
    </row>
    <row r="91" ht="12.75">
      <c r="B91" s="42"/>
    </row>
    <row r="92" spans="1:2" ht="38.25">
      <c r="A92" s="54" t="s">
        <v>215</v>
      </c>
      <c r="B92" s="42" t="s">
        <v>216</v>
      </c>
    </row>
    <row r="93" spans="2:6" ht="12.75">
      <c r="B93" s="42"/>
      <c r="C93" s="24" t="s">
        <v>6</v>
      </c>
      <c r="D93" s="28">
        <v>20</v>
      </c>
      <c r="F93" s="55">
        <f>+D93*E93</f>
        <v>0</v>
      </c>
    </row>
    <row r="94" spans="2:6" ht="12.75">
      <c r="B94" s="42"/>
      <c r="D94" s="28"/>
      <c r="F94" s="55"/>
    </row>
    <row r="95" spans="1:4" ht="63.75">
      <c r="A95" s="54" t="s">
        <v>217</v>
      </c>
      <c r="B95" s="5" t="s">
        <v>240</v>
      </c>
      <c r="D95" s="28"/>
    </row>
    <row r="96" spans="2:6" ht="25.5">
      <c r="B96" s="5" t="s">
        <v>241</v>
      </c>
      <c r="C96" s="24" t="s">
        <v>11</v>
      </c>
      <c r="D96" s="28">
        <v>10</v>
      </c>
      <c r="F96" s="55">
        <f>+D96*E96</f>
        <v>0</v>
      </c>
    </row>
    <row r="97" ht="12.75">
      <c r="B97" s="42"/>
    </row>
    <row r="98" spans="2:6" ht="12.75">
      <c r="B98" s="42"/>
      <c r="D98" s="28"/>
      <c r="F98" s="55"/>
    </row>
    <row r="99" spans="1:2" ht="76.5">
      <c r="A99" s="54" t="s">
        <v>218</v>
      </c>
      <c r="B99" s="42" t="s">
        <v>242</v>
      </c>
    </row>
    <row r="100" spans="2:6" ht="12.75">
      <c r="B100" s="42"/>
      <c r="C100" s="24" t="s">
        <v>11</v>
      </c>
      <c r="D100" s="28">
        <v>50</v>
      </c>
      <c r="F100" s="55">
        <f>+D100*E100</f>
        <v>0</v>
      </c>
    </row>
    <row r="101" spans="2:6" ht="12.75">
      <c r="B101" s="42"/>
      <c r="D101" s="28"/>
      <c r="F101" s="55"/>
    </row>
    <row r="102" spans="1:2" ht="76.5">
      <c r="A102" s="54" t="s">
        <v>219</v>
      </c>
      <c r="B102" s="42" t="s">
        <v>246</v>
      </c>
    </row>
    <row r="103" spans="2:6" ht="12.75">
      <c r="B103" s="42" t="s">
        <v>245</v>
      </c>
      <c r="C103" s="24" t="s">
        <v>11</v>
      </c>
      <c r="D103" s="28">
        <v>3</v>
      </c>
      <c r="F103" s="55">
        <f>+D103*E103</f>
        <v>0</v>
      </c>
    </row>
    <row r="104" spans="2:4" ht="12.75">
      <c r="B104" s="42"/>
      <c r="D104" s="28"/>
    </row>
    <row r="105" spans="1:6" ht="102">
      <c r="A105" s="54" t="s">
        <v>220</v>
      </c>
      <c r="B105" s="69" t="s">
        <v>243</v>
      </c>
      <c r="C105" s="70"/>
      <c r="D105" s="71"/>
      <c r="E105" s="71"/>
      <c r="F105" s="71"/>
    </row>
    <row r="106" spans="2:6" ht="12.75">
      <c r="B106" s="69" t="s">
        <v>244</v>
      </c>
      <c r="C106" s="72" t="s">
        <v>6</v>
      </c>
      <c r="D106" s="73">
        <v>30</v>
      </c>
      <c r="E106" s="73"/>
      <c r="F106" s="55">
        <f>+D106*E106</f>
        <v>0</v>
      </c>
    </row>
    <row r="107" spans="2:6" ht="12.75">
      <c r="B107" s="42"/>
      <c r="F107" s="55"/>
    </row>
    <row r="108" spans="1:6" ht="12.75">
      <c r="A108" s="57"/>
      <c r="B108" s="53" t="s">
        <v>221</v>
      </c>
      <c r="C108" s="60"/>
      <c r="D108" s="60"/>
      <c r="E108" s="29"/>
      <c r="F108" s="61">
        <f>SUM(F58:F106)</f>
        <v>0</v>
      </c>
    </row>
    <row r="109" spans="1:6" ht="12.75">
      <c r="A109" s="57"/>
      <c r="B109" s="58"/>
      <c r="C109" s="62"/>
      <c r="D109" s="62"/>
      <c r="E109" s="40"/>
      <c r="F109" s="63"/>
    </row>
    <row r="110" spans="1:6" ht="12.75">
      <c r="A110" s="59" t="s">
        <v>22</v>
      </c>
      <c r="B110" s="58" t="s">
        <v>23</v>
      </c>
      <c r="D110" s="28"/>
      <c r="F110" s="63"/>
    </row>
    <row r="111" spans="1:6" ht="12.75">
      <c r="A111" s="59"/>
      <c r="B111" s="58"/>
      <c r="D111" s="28"/>
      <c r="F111" s="63"/>
    </row>
    <row r="112" spans="1:2" ht="76.5">
      <c r="A112" s="54" t="s">
        <v>172</v>
      </c>
      <c r="B112" s="42" t="s">
        <v>222</v>
      </c>
    </row>
    <row r="113" spans="2:6" ht="12.75">
      <c r="B113" s="42"/>
      <c r="C113" s="24" t="s">
        <v>3</v>
      </c>
      <c r="D113" s="28">
        <v>12</v>
      </c>
      <c r="F113" s="55">
        <f>+D113*E113</f>
        <v>0</v>
      </c>
    </row>
    <row r="114" ht="12.75">
      <c r="B114" s="42"/>
    </row>
    <row r="115" spans="1:2" ht="38.25">
      <c r="A115" s="54" t="s">
        <v>174</v>
      </c>
      <c r="B115" s="67" t="s">
        <v>223</v>
      </c>
    </row>
    <row r="116" spans="2:6" ht="12.75">
      <c r="B116" s="42"/>
      <c r="C116" s="24" t="s">
        <v>3</v>
      </c>
      <c r="D116" s="28">
        <v>4</v>
      </c>
      <c r="F116" s="55">
        <f>+D116*E116</f>
        <v>0</v>
      </c>
    </row>
    <row r="117" spans="2:6" ht="12.75">
      <c r="B117" s="42"/>
      <c r="D117" s="28"/>
      <c r="F117" s="55"/>
    </row>
    <row r="118" spans="1:2" ht="25.5">
      <c r="A118" s="54" t="s">
        <v>176</v>
      </c>
      <c r="B118" s="42" t="s">
        <v>224</v>
      </c>
    </row>
    <row r="119" spans="2:6" ht="12.75">
      <c r="B119" s="42"/>
      <c r="C119" s="24" t="s">
        <v>6</v>
      </c>
      <c r="D119" s="28">
        <v>50</v>
      </c>
      <c r="F119" s="55">
        <f>+D119*E119</f>
        <v>0</v>
      </c>
    </row>
    <row r="120" spans="2:6" ht="12.75">
      <c r="B120" s="42"/>
      <c r="D120" s="28"/>
      <c r="F120" s="55"/>
    </row>
    <row r="121" spans="1:6" ht="25.5">
      <c r="A121" s="54" t="s">
        <v>178</v>
      </c>
      <c r="B121" s="5" t="s">
        <v>34</v>
      </c>
      <c r="D121" s="28"/>
      <c r="F121" s="25"/>
    </row>
    <row r="122" spans="2:6" ht="12.75">
      <c r="B122" s="5"/>
      <c r="C122" s="24" t="s">
        <v>6</v>
      </c>
      <c r="D122" s="28">
        <v>200</v>
      </c>
      <c r="F122" s="25">
        <f>D122*E122</f>
        <v>0</v>
      </c>
    </row>
    <row r="123" spans="2:6" ht="12.75">
      <c r="B123" s="5"/>
      <c r="D123" s="28"/>
      <c r="F123" s="25"/>
    </row>
    <row r="124" spans="1:6" ht="12.75">
      <c r="A124" s="74"/>
      <c r="B124" s="75" t="s">
        <v>24</v>
      </c>
      <c r="C124" s="60"/>
      <c r="D124" s="68"/>
      <c r="E124" s="29"/>
      <c r="F124" s="45">
        <f>SUM(F112:F123)</f>
        <v>0</v>
      </c>
    </row>
    <row r="126" spans="1:6" ht="14.25" customHeight="1">
      <c r="A126" s="59" t="s">
        <v>28</v>
      </c>
      <c r="B126" s="58" t="s">
        <v>225</v>
      </c>
      <c r="C126" s="8"/>
      <c r="E126" s="28"/>
      <c r="F126" s="25"/>
    </row>
    <row r="127" spans="1:6" ht="15.75">
      <c r="A127" s="59"/>
      <c r="B127" s="58"/>
      <c r="C127" s="8"/>
      <c r="E127" s="28"/>
      <c r="F127" s="25"/>
    </row>
    <row r="128" spans="1:4" ht="12.75">
      <c r="A128" s="54" t="s">
        <v>172</v>
      </c>
      <c r="B128" s="94" t="s">
        <v>263</v>
      </c>
      <c r="D128" s="28"/>
    </row>
    <row r="129" spans="2:6" ht="12.75">
      <c r="B129" s="65" t="s">
        <v>265</v>
      </c>
      <c r="C129" s="24" t="s">
        <v>266</v>
      </c>
      <c r="D129" s="95">
        <v>0.5</v>
      </c>
      <c r="F129" s="25">
        <f>E129*0.005</f>
        <v>0</v>
      </c>
    </row>
    <row r="130" spans="2:6" ht="12.75">
      <c r="B130" s="65"/>
      <c r="D130" s="95"/>
      <c r="F130" s="25"/>
    </row>
    <row r="131" spans="1:4" ht="25.5">
      <c r="A131" s="54" t="s">
        <v>174</v>
      </c>
      <c r="B131" s="5" t="s">
        <v>247</v>
      </c>
      <c r="D131" s="28"/>
    </row>
    <row r="132" spans="2:6" ht="12.75">
      <c r="B132" s="5" t="s">
        <v>103</v>
      </c>
      <c r="C132" s="24" t="s">
        <v>55</v>
      </c>
      <c r="D132" s="28">
        <v>8</v>
      </c>
      <c r="F132" s="26">
        <f>D132*E132</f>
        <v>0</v>
      </c>
    </row>
    <row r="133" spans="2:4" ht="12.75">
      <c r="B133" s="5"/>
      <c r="D133" s="28"/>
    </row>
    <row r="134" spans="2:6" ht="12.75">
      <c r="B134" s="22" t="s">
        <v>24</v>
      </c>
      <c r="C134" s="41"/>
      <c r="D134" s="37"/>
      <c r="E134" s="27"/>
      <c r="F134" s="45">
        <f>SUM(F128:F133)</f>
        <v>0</v>
      </c>
    </row>
  </sheetData>
  <sheetProtection/>
  <printOptions/>
  <pageMargins left="0.7" right="0.7" top="0.75" bottom="0.75" header="0.3" footer="0.3"/>
  <pageSetup horizontalDpi="600" verticalDpi="600" orientation="portrait" paperSize="9" scale="76" r:id="rId1"/>
  <rowBreaks count="2" manualBreakCount="2">
    <brk id="53" max="255" man="1"/>
    <brk id="108" max="255" man="1"/>
  </rowBreaks>
</worksheet>
</file>

<file path=xl/worksheets/sheet3.xml><?xml version="1.0" encoding="utf-8"?>
<worksheet xmlns="http://schemas.openxmlformats.org/spreadsheetml/2006/main" xmlns:r="http://schemas.openxmlformats.org/officeDocument/2006/relationships">
  <dimension ref="A4:F72"/>
  <sheetViews>
    <sheetView tabSelected="1" view="pageBreakPreview" zoomScale="85" zoomScaleSheetLayoutView="85" workbookViewId="0" topLeftCell="A40">
      <selection activeCell="E67" sqref="E67"/>
    </sheetView>
  </sheetViews>
  <sheetFormatPr defaultColWidth="9.00390625" defaultRowHeight="12.75"/>
  <cols>
    <col min="1" max="1" width="6.00390625" style="0" customWidth="1"/>
    <col min="3" max="3" width="10.125" style="0" bestFit="1" customWidth="1"/>
    <col min="5" max="5" width="46.125" style="0" customWidth="1"/>
    <col min="6" max="6" width="21.875" style="15" bestFit="1" customWidth="1"/>
  </cols>
  <sheetData>
    <row r="4" ht="18">
      <c r="B4" s="1"/>
    </row>
    <row r="5" spans="2:3" ht="20.25">
      <c r="B5" s="44" t="s">
        <v>248</v>
      </c>
      <c r="C5" s="5"/>
    </row>
    <row r="6" spans="2:3" ht="18">
      <c r="B6" s="43" t="s">
        <v>291</v>
      </c>
      <c r="C6" s="5"/>
    </row>
    <row r="7" spans="2:5" ht="15.75">
      <c r="B7" s="36" t="s">
        <v>281</v>
      </c>
      <c r="C7" s="5"/>
      <c r="E7" s="28"/>
    </row>
    <row r="8" spans="2:5" ht="15.75">
      <c r="B8" s="21"/>
      <c r="C8" s="5"/>
      <c r="E8" s="28"/>
    </row>
    <row r="9" spans="1:6" ht="15">
      <c r="A9" s="10" t="s">
        <v>0</v>
      </c>
      <c r="B9" s="11" t="s">
        <v>1</v>
      </c>
      <c r="C9" s="12"/>
      <c r="D9" s="13"/>
      <c r="E9" s="13"/>
      <c r="F9" s="18">
        <f>'POPIS DEL - cesta'!G43</f>
        <v>0</v>
      </c>
    </row>
    <row r="10" spans="1:6" ht="15">
      <c r="A10" s="13"/>
      <c r="B10" s="13"/>
      <c r="C10" s="13"/>
      <c r="D10" s="13"/>
      <c r="E10" s="13"/>
      <c r="F10" s="18"/>
    </row>
    <row r="11" spans="1:6" ht="15">
      <c r="A11" s="10" t="s">
        <v>8</v>
      </c>
      <c r="B11" s="11" t="s">
        <v>9</v>
      </c>
      <c r="C11" s="12"/>
      <c r="D11" s="13"/>
      <c r="E11" s="13"/>
      <c r="F11" s="18">
        <f>'POPIS DEL - cesta'!G80</f>
        <v>0</v>
      </c>
    </row>
    <row r="12" spans="1:6" ht="15">
      <c r="A12" s="13"/>
      <c r="B12" s="13"/>
      <c r="C12" s="13"/>
      <c r="D12" s="13"/>
      <c r="E12" s="13"/>
      <c r="F12" s="18"/>
    </row>
    <row r="13" spans="1:6" ht="15">
      <c r="A13" s="10" t="s">
        <v>14</v>
      </c>
      <c r="B13" s="11" t="s">
        <v>15</v>
      </c>
      <c r="C13" s="12"/>
      <c r="D13" s="13"/>
      <c r="E13" s="13"/>
      <c r="F13" s="18">
        <f>'POPIS DEL - cesta'!G108</f>
        <v>0</v>
      </c>
    </row>
    <row r="14" spans="1:6" ht="15">
      <c r="A14" s="10"/>
      <c r="B14" s="11"/>
      <c r="C14" s="12"/>
      <c r="D14" s="13"/>
      <c r="E14" s="13"/>
      <c r="F14" s="18"/>
    </row>
    <row r="15" spans="1:6" ht="15">
      <c r="A15" s="10" t="s">
        <v>18</v>
      </c>
      <c r="B15" s="13" t="s">
        <v>20</v>
      </c>
      <c r="C15" s="12"/>
      <c r="D15" s="13"/>
      <c r="E15" s="13"/>
      <c r="F15" s="18">
        <f>'POPIS DEL - cesta'!G153</f>
        <v>0</v>
      </c>
    </row>
    <row r="16" spans="1:6" ht="15">
      <c r="A16" s="10"/>
      <c r="B16" s="11"/>
      <c r="C16" s="12"/>
      <c r="D16" s="13"/>
      <c r="E16" s="13"/>
      <c r="F16" s="18"/>
    </row>
    <row r="17" spans="1:6" ht="15">
      <c r="A17" s="10" t="s">
        <v>22</v>
      </c>
      <c r="B17" s="11" t="s">
        <v>31</v>
      </c>
      <c r="C17" s="12"/>
      <c r="D17" s="13"/>
      <c r="E17" s="13"/>
      <c r="F17" s="18">
        <f>'POPIS DEL - cesta'!G199</f>
        <v>0</v>
      </c>
    </row>
    <row r="18" spans="1:6" ht="15">
      <c r="A18" s="10"/>
      <c r="B18" s="11"/>
      <c r="C18" s="12"/>
      <c r="D18" s="13"/>
      <c r="E18" s="13"/>
      <c r="F18" s="18"/>
    </row>
    <row r="19" spans="1:6" ht="15">
      <c r="A19" s="10" t="s">
        <v>28</v>
      </c>
      <c r="B19" s="11" t="s">
        <v>154</v>
      </c>
      <c r="C19" s="12"/>
      <c r="D19" s="13"/>
      <c r="E19" s="13"/>
      <c r="F19" s="18">
        <f>'POPIS DEL - cesta'!G206</f>
        <v>0</v>
      </c>
    </row>
    <row r="20" spans="1:6" ht="15">
      <c r="A20" s="10"/>
      <c r="B20" s="11"/>
      <c r="C20" s="12"/>
      <c r="D20" s="13"/>
      <c r="E20" s="13"/>
      <c r="F20" s="18"/>
    </row>
    <row r="21" spans="1:6" ht="15">
      <c r="A21" s="10" t="s">
        <v>79</v>
      </c>
      <c r="B21" s="11" t="s">
        <v>279</v>
      </c>
      <c r="C21" s="12"/>
      <c r="D21" s="13"/>
      <c r="E21" s="13"/>
      <c r="F21" s="18">
        <f>'POPIS DEL - cesta'!G216</f>
        <v>0</v>
      </c>
    </row>
    <row r="22" spans="1:6" ht="15">
      <c r="A22" s="10"/>
      <c r="B22" s="11"/>
      <c r="C22" s="12"/>
      <c r="D22" s="13"/>
      <c r="E22" s="13"/>
      <c r="F22" s="18"/>
    </row>
    <row r="23" spans="1:6" ht="15">
      <c r="A23" s="10" t="s">
        <v>119</v>
      </c>
      <c r="B23" s="11" t="s">
        <v>118</v>
      </c>
      <c r="C23" s="12"/>
      <c r="D23" s="13"/>
      <c r="E23" s="13"/>
      <c r="F23" s="18">
        <f>'POPIS DEL - cesta'!G232</f>
        <v>0</v>
      </c>
    </row>
    <row r="24" spans="1:6" ht="15">
      <c r="A24" s="10"/>
      <c r="B24" s="11"/>
      <c r="C24" s="12"/>
      <c r="D24" s="13"/>
      <c r="E24" s="13"/>
      <c r="F24" s="18"/>
    </row>
    <row r="25" spans="1:6" ht="15">
      <c r="A25" s="10" t="s">
        <v>120</v>
      </c>
      <c r="B25" s="11" t="s">
        <v>23</v>
      </c>
      <c r="C25" s="12"/>
      <c r="D25" s="13"/>
      <c r="E25" s="13"/>
      <c r="F25" s="18">
        <f>'POPIS DEL - cesta'!G255</f>
        <v>0</v>
      </c>
    </row>
    <row r="26" spans="1:6" ht="15">
      <c r="A26" s="10"/>
      <c r="B26" s="11"/>
      <c r="C26" s="12"/>
      <c r="D26" s="13"/>
      <c r="E26" s="13"/>
      <c r="F26" s="18"/>
    </row>
    <row r="27" spans="1:6" ht="15">
      <c r="A27" s="10" t="s">
        <v>165</v>
      </c>
      <c r="B27" s="11" t="s">
        <v>253</v>
      </c>
      <c r="C27" s="12"/>
      <c r="D27" s="13"/>
      <c r="E27" s="13"/>
      <c r="F27" s="18">
        <f>'POPIS DEL - cesta'!G266</f>
        <v>0</v>
      </c>
    </row>
    <row r="28" spans="1:6" ht="15">
      <c r="A28" s="10"/>
      <c r="B28" s="11"/>
      <c r="C28" s="12"/>
      <c r="D28" s="13"/>
      <c r="E28" s="13"/>
      <c r="F28" s="18"/>
    </row>
    <row r="29" spans="2:6" ht="15">
      <c r="B29" s="20"/>
      <c r="C29" s="7"/>
      <c r="D29" s="7"/>
      <c r="E29" s="7"/>
      <c r="F29" s="16"/>
    </row>
    <row r="31" spans="2:6" ht="15.75">
      <c r="B31" s="2" t="s">
        <v>25</v>
      </c>
      <c r="C31" s="2"/>
      <c r="D31" s="2"/>
      <c r="E31" s="2"/>
      <c r="F31" s="17">
        <f>SUM(F9:F28)</f>
        <v>0</v>
      </c>
    </row>
    <row r="33" spans="2:6" ht="15">
      <c r="B33" s="13" t="s">
        <v>26</v>
      </c>
      <c r="C33" s="14">
        <v>0.22</v>
      </c>
      <c r="D33" s="13"/>
      <c r="E33" s="13"/>
      <c r="F33" s="18">
        <f>F31*22%</f>
        <v>0</v>
      </c>
    </row>
    <row r="34" spans="2:6" ht="16.5" thickBot="1">
      <c r="B34" s="9"/>
      <c r="C34" s="9"/>
      <c r="D34" s="9"/>
      <c r="E34" s="9"/>
      <c r="F34" s="19"/>
    </row>
    <row r="35" spans="2:6" ht="16.5" thickTop="1">
      <c r="B35" s="2"/>
      <c r="C35" s="2"/>
      <c r="D35" s="2"/>
      <c r="E35" s="2"/>
      <c r="F35" s="17"/>
    </row>
    <row r="36" spans="2:6" ht="15.75">
      <c r="B36" s="2" t="s">
        <v>27</v>
      </c>
      <c r="C36" s="2"/>
      <c r="D36" s="2"/>
      <c r="E36" s="2"/>
      <c r="F36" s="17">
        <f>SUM(F31:F33)</f>
        <v>0</v>
      </c>
    </row>
    <row r="37" ht="12.75">
      <c r="F37"/>
    </row>
    <row r="38" ht="18">
      <c r="B38" s="43" t="s">
        <v>292</v>
      </c>
    </row>
    <row r="40" spans="1:6" ht="15">
      <c r="A40" s="10" t="s">
        <v>0</v>
      </c>
      <c r="B40" s="76" t="s">
        <v>171</v>
      </c>
      <c r="C40" s="77"/>
      <c r="D40" s="78"/>
      <c r="F40" s="79">
        <f>most!F17</f>
        <v>0</v>
      </c>
    </row>
    <row r="41" spans="1:6" ht="15">
      <c r="A41" s="78"/>
      <c r="B41" s="78"/>
      <c r="C41" s="78"/>
      <c r="D41" s="78"/>
      <c r="F41" s="79"/>
    </row>
    <row r="42" spans="1:6" ht="15">
      <c r="A42" s="10" t="s">
        <v>8</v>
      </c>
      <c r="B42" s="76" t="s">
        <v>226</v>
      </c>
      <c r="C42" s="77"/>
      <c r="D42" s="78"/>
      <c r="F42" s="79">
        <f>most!F30</f>
        <v>0</v>
      </c>
    </row>
    <row r="43" spans="1:6" ht="15">
      <c r="A43" s="78"/>
      <c r="B43" s="78"/>
      <c r="C43" s="78"/>
      <c r="D43" s="78"/>
      <c r="F43" s="79"/>
    </row>
    <row r="44" spans="1:6" ht="15">
      <c r="A44" s="10" t="s">
        <v>14</v>
      </c>
      <c r="B44" s="76" t="s">
        <v>154</v>
      </c>
      <c r="C44" s="12"/>
      <c r="D44" s="78"/>
      <c r="F44" s="79">
        <f>most!F53</f>
        <v>0</v>
      </c>
    </row>
    <row r="45" spans="1:6" ht="15">
      <c r="A45" s="78"/>
      <c r="B45" s="78"/>
      <c r="C45" s="78"/>
      <c r="D45" s="78"/>
      <c r="F45" s="79"/>
    </row>
    <row r="46" spans="1:6" ht="15">
      <c r="A46" s="10" t="s">
        <v>18</v>
      </c>
      <c r="B46" s="76" t="s">
        <v>227</v>
      </c>
      <c r="C46" s="77"/>
      <c r="D46" s="78"/>
      <c r="F46" s="79">
        <f>most!F108</f>
        <v>0</v>
      </c>
    </row>
    <row r="47" spans="1:6" ht="15">
      <c r="A47" s="10"/>
      <c r="B47" s="11"/>
      <c r="C47" s="77"/>
      <c r="D47" s="78"/>
      <c r="F47" s="79"/>
    </row>
    <row r="48" spans="1:6" ht="15">
      <c r="A48" s="10" t="s">
        <v>22</v>
      </c>
      <c r="B48" s="76" t="s">
        <v>23</v>
      </c>
      <c r="C48" s="77"/>
      <c r="D48" s="78"/>
      <c r="F48" s="79">
        <f>most!F124</f>
        <v>0</v>
      </c>
    </row>
    <row r="49" spans="1:6" ht="15">
      <c r="A49" s="10"/>
      <c r="B49" s="76"/>
      <c r="C49" s="77"/>
      <c r="D49" s="78"/>
      <c r="F49" s="79"/>
    </row>
    <row r="50" spans="1:6" ht="15">
      <c r="A50" s="10" t="s">
        <v>28</v>
      </c>
      <c r="B50" s="76" t="s">
        <v>225</v>
      </c>
      <c r="C50" s="77"/>
      <c r="D50" s="78"/>
      <c r="F50" s="79">
        <f>most!F134</f>
        <v>0</v>
      </c>
    </row>
    <row r="51" spans="1:6" ht="15">
      <c r="A51" s="10"/>
      <c r="B51" s="11"/>
      <c r="C51" s="77"/>
      <c r="D51" s="78"/>
      <c r="F51" s="79"/>
    </row>
    <row r="52" spans="2:6" ht="15.75">
      <c r="B52" s="80" t="s">
        <v>25</v>
      </c>
      <c r="C52" s="80"/>
      <c r="D52" s="80"/>
      <c r="E52" s="80"/>
      <c r="F52" s="81">
        <f>SUM(F40:F51)</f>
        <v>0</v>
      </c>
    </row>
    <row r="53" spans="2:6" ht="15">
      <c r="B53" s="13"/>
      <c r="C53" s="13"/>
      <c r="D53" s="13"/>
      <c r="E53" s="13"/>
      <c r="F53" s="18"/>
    </row>
    <row r="54" spans="2:6" ht="15">
      <c r="B54" s="13" t="s">
        <v>26</v>
      </c>
      <c r="C54" s="14">
        <v>0.22</v>
      </c>
      <c r="D54" s="13"/>
      <c r="E54" s="13"/>
      <c r="F54" s="18">
        <f>F52*22%</f>
        <v>0</v>
      </c>
    </row>
    <row r="55" spans="2:6" ht="16.5" thickBot="1">
      <c r="B55" s="9"/>
      <c r="C55" s="9"/>
      <c r="D55" s="9"/>
      <c r="E55" s="9"/>
      <c r="F55" s="19"/>
    </row>
    <row r="56" spans="2:6" ht="16.5" thickTop="1">
      <c r="B56" s="2"/>
      <c r="C56" s="2"/>
      <c r="D56" s="2"/>
      <c r="E56" s="2"/>
      <c r="F56" s="17"/>
    </row>
    <row r="57" spans="2:6" ht="15.75">
      <c r="B57" s="2" t="s">
        <v>27</v>
      </c>
      <c r="C57" s="2"/>
      <c r="D57" s="2"/>
      <c r="E57" s="2"/>
      <c r="F57" s="17">
        <f>SUM(F52:F54)</f>
        <v>0</v>
      </c>
    </row>
    <row r="60" ht="20.25">
      <c r="B60" s="44" t="s">
        <v>249</v>
      </c>
    </row>
    <row r="63" spans="1:6" ht="18">
      <c r="A63" s="83" t="s">
        <v>0</v>
      </c>
      <c r="B63" s="84" t="s">
        <v>291</v>
      </c>
      <c r="C63" s="85"/>
      <c r="D63" s="86"/>
      <c r="E63" s="86"/>
      <c r="F63" s="82">
        <f>F31</f>
        <v>0</v>
      </c>
    </row>
    <row r="64" spans="1:6" ht="18">
      <c r="A64" s="86"/>
      <c r="B64" s="86"/>
      <c r="C64" s="86"/>
      <c r="D64" s="86"/>
      <c r="E64" s="86"/>
      <c r="F64" s="82"/>
    </row>
    <row r="65" spans="1:6" ht="18">
      <c r="A65" s="83" t="s">
        <v>8</v>
      </c>
      <c r="B65" s="84" t="s">
        <v>294</v>
      </c>
      <c r="C65" s="85"/>
      <c r="D65" s="86"/>
      <c r="E65" s="86"/>
      <c r="F65" s="82">
        <f>F52</f>
        <v>0</v>
      </c>
    </row>
    <row r="66" spans="1:6" ht="21" customHeight="1">
      <c r="A66" s="86"/>
      <c r="B66" s="86"/>
      <c r="C66" s="86"/>
      <c r="D66" s="86"/>
      <c r="E66" s="86"/>
      <c r="F66" s="82"/>
    </row>
    <row r="67" spans="2:6" ht="18">
      <c r="B67" s="80" t="s">
        <v>25</v>
      </c>
      <c r="C67" s="80"/>
      <c r="D67" s="80"/>
      <c r="E67" s="80"/>
      <c r="F67" s="87">
        <f>SUM(F63:F66)</f>
        <v>0</v>
      </c>
    </row>
    <row r="68" spans="2:6" ht="18">
      <c r="B68" s="13"/>
      <c r="C68" s="13"/>
      <c r="D68" s="13"/>
      <c r="E68" s="13"/>
      <c r="F68" s="88"/>
    </row>
    <row r="69" spans="2:6" ht="18">
      <c r="B69" s="13" t="s">
        <v>26</v>
      </c>
      <c r="C69" s="14">
        <v>0.22</v>
      </c>
      <c r="D69" s="13"/>
      <c r="E69" s="13"/>
      <c r="F69" s="88">
        <f>F67*22%</f>
        <v>0</v>
      </c>
    </row>
    <row r="70" spans="2:6" ht="18.75" thickBot="1">
      <c r="B70" s="9"/>
      <c r="C70" s="9"/>
      <c r="D70" s="9"/>
      <c r="E70" s="9"/>
      <c r="F70" s="89"/>
    </row>
    <row r="71" spans="2:6" ht="18.75" thickTop="1">
      <c r="B71" s="2"/>
      <c r="C71" s="2"/>
      <c r="D71" s="2"/>
      <c r="E71" s="2"/>
      <c r="F71" s="90"/>
    </row>
    <row r="72" spans="2:6" ht="18">
      <c r="B72" s="2" t="s">
        <v>27</v>
      </c>
      <c r="C72" s="2"/>
      <c r="D72" s="2"/>
      <c r="E72" s="2"/>
      <c r="F72" s="90">
        <f>SUM(F67:F69)</f>
        <v>0</v>
      </c>
    </row>
  </sheetData>
  <sheetProtection/>
  <printOptions/>
  <pageMargins left="0.7" right="0.7" top="0.75" bottom="0.75" header="0.3" footer="0.3"/>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servisi</dc:creator>
  <cp:keywords/>
  <dc:description/>
  <cp:lastModifiedBy>Občina2</cp:lastModifiedBy>
  <cp:lastPrinted>2018-12-13T06:29:08Z</cp:lastPrinted>
  <dcterms:created xsi:type="dcterms:W3CDTF">2004-09-21T09:53:35Z</dcterms:created>
  <dcterms:modified xsi:type="dcterms:W3CDTF">2019-12-20T06:36:04Z</dcterms:modified>
  <cp:category/>
  <cp:version/>
  <cp:contentType/>
  <cp:contentStatus/>
</cp:coreProperties>
</file>